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ich\Documents\2021\"/>
    </mc:Choice>
  </mc:AlternateContent>
  <xr:revisionPtr revIDLastSave="0" documentId="8_{EEE94DB2-FB72-4202-861E-2E4E1BEC913D}" xr6:coauthVersionLast="36" xr6:coauthVersionMax="36" xr10:uidLastSave="{00000000-0000-0000-0000-000000000000}"/>
  <bookViews>
    <workbookView xWindow="0" yWindow="0" windowWidth="28800" windowHeight="11625" xr2:uid="{D36A52D0-DB2F-48C8-9B22-4FE6BD648777}"/>
  </bookViews>
  <sheets>
    <sheet name="Financování Ph.D. odhad" sheetId="2" r:id="rId1"/>
    <sheet name="říjen 2021" sheetId="3" r:id="rId2"/>
    <sheet name="prez.forma s nárokem na stip." sheetId="1" r:id="rId3"/>
  </sheets>
  <definedNames>
    <definedName name="_xlnm.Print_Area" localSheetId="0">'Financování Ph.D. odhad'!$A$29:$N$42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2" l="1"/>
  <c r="N36" i="2"/>
  <c r="M32" i="2"/>
  <c r="L32" i="2"/>
  <c r="K32" i="2"/>
  <c r="J32" i="2"/>
  <c r="N18" i="2" l="1"/>
  <c r="E11" i="3" l="1"/>
  <c r="D11" i="3"/>
  <c r="C9" i="3"/>
  <c r="C8" i="3"/>
  <c r="C7" i="3"/>
  <c r="C11" i="3" s="1"/>
  <c r="B11" i="3"/>
  <c r="N31" i="2"/>
  <c r="N40" i="2"/>
  <c r="N35" i="2"/>
  <c r="N6" i="1" l="1"/>
  <c r="N5" i="1" l="1"/>
  <c r="J17" i="2" l="1"/>
  <c r="F17" i="2"/>
  <c r="B17" i="2"/>
  <c r="N9" i="2"/>
  <c r="N19" i="2" s="1"/>
</calcChain>
</file>

<file path=xl/sharedStrings.xml><?xml version="1.0" encoding="utf-8"?>
<sst xmlns="http://schemas.openxmlformats.org/spreadsheetml/2006/main" count="132" uniqueCount="65">
  <si>
    <t>Prezenční stipendia</t>
  </si>
  <si>
    <t xml:space="preserve">Leden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</si>
  <si>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</si>
  <si>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</si>
  <si>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</si>
  <si>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</si>
  <si>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</si>
  <si>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</si>
  <si>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</si>
  <si>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</si>
  <si>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</si>
  <si>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</si>
  <si>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</si>
  <si>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2. ročník</t>
  </si>
  <si>
    <t xml:space="preserve">3. ročník </t>
  </si>
  <si>
    <t xml:space="preserve">4. ročník </t>
  </si>
  <si>
    <t>1. ročník</t>
  </si>
  <si>
    <t>3.ročník</t>
  </si>
  <si>
    <t>4. ročník</t>
  </si>
  <si>
    <t>5. ročník</t>
  </si>
  <si>
    <t>6. ročník</t>
  </si>
  <si>
    <t xml:space="preserve">Celkem studentů </t>
  </si>
  <si>
    <t>3. ročík</t>
  </si>
  <si>
    <t>4.ročník</t>
  </si>
  <si>
    <t>odhad</t>
  </si>
  <si>
    <t>Ročník</t>
  </si>
  <si>
    <t xml:space="preserve">bez navýšení </t>
  </si>
  <si>
    <t>navýšení po SDZ</t>
  </si>
  <si>
    <t xml:space="preserve">1. ročník </t>
  </si>
  <si>
    <t xml:space="preserve">2. ročník </t>
  </si>
  <si>
    <t xml:space="preserve">3.ročník </t>
  </si>
  <si>
    <t xml:space="preserve">CELKEM </t>
  </si>
  <si>
    <t>vyplaceno bez navýšení</t>
  </si>
  <si>
    <t xml:space="preserve">Vyplaceno celkem </t>
  </si>
  <si>
    <t>ročník</t>
  </si>
  <si>
    <t>2.ročník</t>
  </si>
  <si>
    <t xml:space="preserve">4.ročník </t>
  </si>
  <si>
    <t>Celkem studenů</t>
  </si>
  <si>
    <t xml:space="preserve">navýšení po SDZ </t>
  </si>
  <si>
    <t>Celková částka 2021/2022 odhad</t>
  </si>
  <si>
    <t>z nároků vypadne 5. ročník</t>
  </si>
  <si>
    <t xml:space="preserve">SDZ </t>
  </si>
  <si>
    <t>celkem od 1.10.2021-31.12.2022</t>
  </si>
  <si>
    <t>částka stipenida 16 000</t>
  </si>
  <si>
    <t>opatření děkana 9/2021</t>
  </si>
  <si>
    <t xml:space="preserve">navýšení stip. podle min. mzdy </t>
  </si>
  <si>
    <t>SDZ /navýšení o 2000/</t>
  </si>
  <si>
    <t>částky  podle OD 9/2020</t>
  </si>
  <si>
    <t>ročně 40-50 studentů s nárokem na navýšení po SDZ</t>
  </si>
  <si>
    <t xml:space="preserve">1-9 měsíc /celkem </t>
  </si>
  <si>
    <t>odhad do konce kalendářního roku 2021</t>
  </si>
  <si>
    <t xml:space="preserve">Celkem Kč za kalendářní rok </t>
  </si>
  <si>
    <t>1-6. ročník (počet studentů)</t>
  </si>
  <si>
    <t>Prezenční stipendia (A) odhad na rok 2021/2022</t>
  </si>
  <si>
    <t>Prezenční stipendia (A) od 1-9 měsíce 2021 reálná vyplacená stipendia , od října do listopadu odhad</t>
  </si>
  <si>
    <t xml:space="preserve">měsíc říjen - aktuální stav </t>
  </si>
  <si>
    <t xml:space="preserve">Prezenční stipendia (B) počítáno s částnou 16000 </t>
  </si>
  <si>
    <t>rálná čísla za období leden - září 2021</t>
  </si>
  <si>
    <t>Celkem částka za kalendářní rok 2022</t>
  </si>
  <si>
    <t>Celkem Kč  za říjen až prosinec 2021</t>
  </si>
  <si>
    <t xml:space="preserve">celkem KČ za kalendářní rok 2021 </t>
  </si>
  <si>
    <t xml:space="preserve">    Celkem od 1.10.2021-31.12.2022</t>
  </si>
  <si>
    <t xml:space="preserve">Celková částka 2020/2021 </t>
  </si>
  <si>
    <t>Celkem za kalend.rok 2021</t>
  </si>
  <si>
    <t>Celkem za kalend.rok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</si>
</sst>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0" borderId="3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6" borderId="0" xfId="0" applyFill="1"/>
    <xf numFmtId="0" fontId="4" fillId="8" borderId="1" xfId="0" applyFont="1" applyFill="1" applyBorder="1" applyAlignment="1">
      <alignment horizontal="center"/>
    </xf>
    <xf numFmtId="0" fontId="0" fillId="8" borderId="0" xfId="0" applyFill="1"/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/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0" fillId="0" borderId="12" xfId="0" applyFont="1" applyBorder="1"/>
    <xf numFmtId="0" fontId="4" fillId="0" borderId="13" xfId="0" applyFont="1" applyBorder="1"/>
    <xf numFmtId="0" fontId="3" fillId="0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2" xfId="0" applyBorder="1"/>
    <xf numFmtId="0" fontId="2" fillId="10" borderId="1" xfId="0" applyFont="1" applyFill="1" applyBorder="1" applyAlignment="1">
      <alignment horizontal="center" vertical="center"/>
    </xf>
    <xf numFmtId="0" fontId="0" fillId="10" borderId="0" xfId="0" applyFill="1"/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6" fillId="11" borderId="17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1E39-5CC3-4B90-920E-EEC24A58FDEE}">
  <sheetPr>
    <pageSetUpPr fitToPage="1"/>
  </sheetPr>
  <dimension ref="A1:P41"/>
  <sheetViews>
    <sheetView tabSelected="1" topLeftCell="A22" workbookViewId="0">
      <selection activeCell="A29" sqref="A29:N42"/>
    </sheetView>
  </sheetViews>
  <sheetFormatPr defaultRowHeight="15" x14ac:dyDescent="0.25"/>
  <cols>
    <col min="1" max="1" width="29.5703125" customWidth="1"/>
    <col min="2" max="9" width="9.5703125" bestFit="1" customWidth="1"/>
    <col min="10" max="10" width="9.85546875" bestFit="1" customWidth="1"/>
    <col min="11" max="11" width="11.28515625" customWidth="1"/>
    <col min="12" max="13" width="9.85546875" bestFit="1" customWidth="1"/>
    <col min="14" max="14" width="18.85546875" customWidth="1"/>
    <col min="15" max="15" width="20" customWidth="1"/>
    <col min="16" max="16" width="30.28515625" customWidth="1"/>
  </cols>
  <sheetData>
    <row r="1" spans="1:16" ht="28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59</v>
      </c>
      <c r="O1" s="7" t="s">
        <v>49</v>
      </c>
      <c r="P1" s="6" t="s">
        <v>51</v>
      </c>
    </row>
    <row r="2" spans="1:16" ht="18" customHeight="1" x14ac:dyDescent="0.25">
      <c r="A2" s="1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6">
        <v>94</v>
      </c>
      <c r="L2" s="6">
        <v>94</v>
      </c>
      <c r="M2" s="6">
        <v>94</v>
      </c>
      <c r="N2" s="1"/>
      <c r="O2" s="4"/>
      <c r="P2" s="4"/>
    </row>
    <row r="3" spans="1:16" ht="15" customHeight="1" x14ac:dyDescent="0.25">
      <c r="A3" s="1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6">
        <v>91</v>
      </c>
      <c r="L3" s="6">
        <v>91</v>
      </c>
      <c r="M3" s="35">
        <v>91</v>
      </c>
      <c r="N3" s="1"/>
      <c r="O3" s="4"/>
      <c r="P3" s="4"/>
    </row>
    <row r="4" spans="1:16" ht="15" customHeight="1" x14ac:dyDescent="0.25">
      <c r="A4" s="1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6">
        <v>81</v>
      </c>
      <c r="L4" s="6">
        <v>81</v>
      </c>
      <c r="M4" s="35">
        <v>81</v>
      </c>
      <c r="N4" s="1"/>
      <c r="O4" s="4"/>
      <c r="P4" s="4"/>
    </row>
    <row r="5" spans="1:16" ht="14.25" customHeight="1" x14ac:dyDescent="0.25">
      <c r="A5" s="1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6">
        <v>78</v>
      </c>
      <c r="L5" s="6">
        <v>78</v>
      </c>
      <c r="M5" s="35">
        <v>78</v>
      </c>
      <c r="N5" s="1"/>
      <c r="O5" s="4"/>
      <c r="P5" s="4"/>
    </row>
    <row r="6" spans="1:16" ht="17.25" customHeight="1" x14ac:dyDescent="0.25">
      <c r="A6" s="1" t="s">
        <v>19</v>
      </c>
      <c r="B6" s="33"/>
      <c r="C6" s="33"/>
      <c r="D6" s="33"/>
      <c r="E6" s="33"/>
      <c r="F6" s="33"/>
      <c r="G6" s="33"/>
      <c r="H6" s="33"/>
      <c r="I6" s="33"/>
      <c r="J6" s="33"/>
      <c r="K6" s="6">
        <v>47</v>
      </c>
      <c r="L6" s="6">
        <v>47</v>
      </c>
      <c r="M6" s="35">
        <v>47</v>
      </c>
      <c r="N6" s="1"/>
      <c r="O6" s="4"/>
      <c r="P6" s="4"/>
    </row>
    <row r="7" spans="1:16" ht="13.5" customHeight="1" x14ac:dyDescent="0.25">
      <c r="A7" s="1" t="s">
        <v>20</v>
      </c>
      <c r="B7" s="33"/>
      <c r="C7" s="33"/>
      <c r="D7" s="33"/>
      <c r="E7" s="33"/>
      <c r="F7" s="33"/>
      <c r="G7" s="33"/>
      <c r="H7" s="33"/>
      <c r="I7" s="33"/>
      <c r="J7" s="33"/>
      <c r="K7" s="6">
        <v>3</v>
      </c>
      <c r="L7" s="6">
        <v>3</v>
      </c>
      <c r="M7" s="35">
        <v>3</v>
      </c>
      <c r="N7" s="1"/>
      <c r="O7" s="4"/>
      <c r="P7" s="4"/>
    </row>
    <row r="8" spans="1:16" ht="22.5" customHeight="1" x14ac:dyDescent="0.25">
      <c r="A8" s="1" t="s">
        <v>21</v>
      </c>
      <c r="B8" s="70">
        <v>386</v>
      </c>
      <c r="C8" s="70">
        <v>385</v>
      </c>
      <c r="D8" s="70">
        <v>384</v>
      </c>
      <c r="E8" s="70">
        <v>381</v>
      </c>
      <c r="F8" s="70">
        <v>321</v>
      </c>
      <c r="G8" s="70">
        <v>320</v>
      </c>
      <c r="H8" s="70">
        <v>317</v>
      </c>
      <c r="I8" s="70">
        <v>313</v>
      </c>
      <c r="J8" s="70">
        <v>308</v>
      </c>
      <c r="K8" s="2">
        <v>394</v>
      </c>
      <c r="L8" s="2">
        <v>394</v>
      </c>
      <c r="M8" s="34">
        <v>394</v>
      </c>
      <c r="N8" s="1"/>
      <c r="O8" s="39"/>
      <c r="P8" s="4"/>
    </row>
    <row r="9" spans="1:16" ht="33" customHeight="1" x14ac:dyDescent="0.25">
      <c r="A9" s="1" t="s">
        <v>62</v>
      </c>
      <c r="B9" s="70">
        <v>4454500</v>
      </c>
      <c r="C9" s="70">
        <v>4429357</v>
      </c>
      <c r="D9" s="70">
        <v>4424000</v>
      </c>
      <c r="E9" s="70">
        <v>3740992</v>
      </c>
      <c r="F9" s="70">
        <v>3648000</v>
      </c>
      <c r="G9" s="70">
        <v>3632067</v>
      </c>
      <c r="H9" s="70">
        <v>3621500</v>
      </c>
      <c r="I9" s="70">
        <v>3556097</v>
      </c>
      <c r="J9" s="70">
        <v>3507967</v>
      </c>
      <c r="K9" s="40">
        <v>4539000</v>
      </c>
      <c r="L9" s="40">
        <v>4539000</v>
      </c>
      <c r="M9" s="41">
        <v>4539000</v>
      </c>
      <c r="N9" s="6">
        <f>SUM(K9:M9)</f>
        <v>13617000</v>
      </c>
      <c r="O9" s="6">
        <v>35014480</v>
      </c>
      <c r="P9" s="72">
        <v>48631480</v>
      </c>
    </row>
    <row r="10" spans="1:16" ht="20.25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36"/>
      <c r="N10" s="30"/>
      <c r="O10" s="4"/>
      <c r="P10" s="4"/>
    </row>
    <row r="11" spans="1:16" ht="32.25" customHeight="1" x14ac:dyDescent="0.25">
      <c r="A11" s="2" t="s">
        <v>16</v>
      </c>
      <c r="B11" s="6">
        <v>94</v>
      </c>
      <c r="C11" s="6">
        <v>94</v>
      </c>
      <c r="D11" s="6">
        <v>94</v>
      </c>
      <c r="E11" s="6">
        <v>94</v>
      </c>
      <c r="F11" s="6">
        <v>94</v>
      </c>
      <c r="G11" s="6">
        <v>94</v>
      </c>
      <c r="H11" s="6">
        <v>94</v>
      </c>
      <c r="I11" s="6">
        <v>94</v>
      </c>
      <c r="J11" s="6">
        <v>94</v>
      </c>
      <c r="K11" s="6">
        <v>100</v>
      </c>
      <c r="L11" s="6">
        <v>100</v>
      </c>
      <c r="M11" s="35">
        <v>100</v>
      </c>
      <c r="N11" s="1" t="s">
        <v>58</v>
      </c>
      <c r="O11" s="4"/>
      <c r="P11" s="4"/>
    </row>
    <row r="12" spans="1:16" ht="22.5" customHeight="1" x14ac:dyDescent="0.25">
      <c r="A12" s="2" t="s">
        <v>13</v>
      </c>
      <c r="B12" s="6">
        <v>91</v>
      </c>
      <c r="C12" s="6">
        <v>91</v>
      </c>
      <c r="D12" s="6">
        <v>91</v>
      </c>
      <c r="E12" s="6">
        <v>91</v>
      </c>
      <c r="F12" s="6">
        <v>91</v>
      </c>
      <c r="G12" s="6">
        <v>91</v>
      </c>
      <c r="H12" s="6">
        <v>91</v>
      </c>
      <c r="I12" s="6">
        <v>91</v>
      </c>
      <c r="J12" s="6">
        <v>91</v>
      </c>
      <c r="K12" s="6">
        <v>94</v>
      </c>
      <c r="L12" s="6">
        <v>94</v>
      </c>
      <c r="M12" s="35">
        <v>94</v>
      </c>
      <c r="N12" s="2"/>
      <c r="O12" s="4"/>
      <c r="P12" s="4"/>
    </row>
    <row r="13" spans="1:16" ht="17.25" customHeight="1" x14ac:dyDescent="0.25">
      <c r="A13" s="2" t="s">
        <v>22</v>
      </c>
      <c r="B13" s="6">
        <v>81</v>
      </c>
      <c r="C13" s="6">
        <v>81</v>
      </c>
      <c r="D13" s="6">
        <v>81</v>
      </c>
      <c r="E13" s="6">
        <v>81</v>
      </c>
      <c r="F13" s="6">
        <v>81</v>
      </c>
      <c r="G13" s="6">
        <v>81</v>
      </c>
      <c r="H13" s="6">
        <v>81</v>
      </c>
      <c r="I13" s="6">
        <v>81</v>
      </c>
      <c r="J13" s="6">
        <v>81</v>
      </c>
      <c r="K13" s="6">
        <v>91</v>
      </c>
      <c r="L13" s="6">
        <v>91</v>
      </c>
      <c r="M13" s="35">
        <v>91</v>
      </c>
      <c r="N13" s="2"/>
      <c r="O13" s="4"/>
      <c r="P13" s="4"/>
    </row>
    <row r="14" spans="1:16" ht="19.5" customHeight="1" x14ac:dyDescent="0.25">
      <c r="A14" s="2" t="s">
        <v>23</v>
      </c>
      <c r="B14" s="6">
        <v>78</v>
      </c>
      <c r="C14" s="6">
        <v>78</v>
      </c>
      <c r="D14" s="6">
        <v>78</v>
      </c>
      <c r="E14" s="6">
        <v>78</v>
      </c>
      <c r="F14" s="6">
        <v>78</v>
      </c>
      <c r="G14" s="6">
        <v>78</v>
      </c>
      <c r="H14" s="6">
        <v>78</v>
      </c>
      <c r="I14" s="6">
        <v>78</v>
      </c>
      <c r="J14" s="6">
        <v>78</v>
      </c>
      <c r="K14" s="6">
        <v>81</v>
      </c>
      <c r="L14" s="6">
        <v>81</v>
      </c>
      <c r="M14" s="35">
        <v>81</v>
      </c>
      <c r="N14" s="2"/>
      <c r="O14" s="4"/>
      <c r="P14" s="4"/>
    </row>
    <row r="15" spans="1:16" ht="19.5" customHeight="1" x14ac:dyDescent="0.25">
      <c r="A15" s="2" t="s">
        <v>19</v>
      </c>
      <c r="B15" s="6">
        <v>47</v>
      </c>
      <c r="C15" s="6">
        <v>47</v>
      </c>
      <c r="D15" s="6">
        <v>47</v>
      </c>
      <c r="E15" s="6">
        <v>47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6">
        <v>78</v>
      </c>
      <c r="L15" s="6">
        <v>78</v>
      </c>
      <c r="M15" s="35">
        <v>78</v>
      </c>
      <c r="N15" s="2"/>
      <c r="O15" s="4"/>
      <c r="P15" s="4"/>
    </row>
    <row r="16" spans="1:16" ht="19.5" customHeight="1" x14ac:dyDescent="0.25">
      <c r="A16" s="2" t="s">
        <v>20</v>
      </c>
      <c r="B16" s="6">
        <v>3</v>
      </c>
      <c r="C16" s="6">
        <v>3</v>
      </c>
      <c r="D16" s="6">
        <v>3</v>
      </c>
      <c r="E16" s="6">
        <v>3</v>
      </c>
      <c r="F16" s="6">
        <v>3</v>
      </c>
      <c r="G16" s="6">
        <v>3</v>
      </c>
      <c r="H16" s="6">
        <v>3</v>
      </c>
      <c r="I16" s="6">
        <v>3</v>
      </c>
      <c r="J16" s="6">
        <v>3</v>
      </c>
      <c r="K16" s="6">
        <v>3</v>
      </c>
      <c r="L16" s="6">
        <v>3</v>
      </c>
      <c r="M16" s="35">
        <v>3</v>
      </c>
      <c r="N16" s="2"/>
      <c r="O16" s="4"/>
      <c r="P16" s="4"/>
    </row>
    <row r="17" spans="1:16" ht="20.25" customHeight="1" x14ac:dyDescent="0.25">
      <c r="A17" s="2" t="s">
        <v>21</v>
      </c>
      <c r="B17" s="6">
        <f>SUM(B11:B16)</f>
        <v>394</v>
      </c>
      <c r="C17" s="6">
        <v>394</v>
      </c>
      <c r="D17" s="6">
        <v>394</v>
      </c>
      <c r="E17" s="6">
        <v>394</v>
      </c>
      <c r="F17" s="6">
        <f>SUM(F11:F16)</f>
        <v>347</v>
      </c>
      <c r="G17" s="6">
        <v>347</v>
      </c>
      <c r="H17" s="6">
        <v>347</v>
      </c>
      <c r="I17" s="6">
        <v>347</v>
      </c>
      <c r="J17" s="6">
        <f>SUM(J11:J16)</f>
        <v>347</v>
      </c>
      <c r="K17" s="6">
        <v>447</v>
      </c>
      <c r="L17" s="6">
        <v>447</v>
      </c>
      <c r="M17" s="35">
        <v>447</v>
      </c>
      <c r="N17" s="2"/>
      <c r="O17" s="4"/>
      <c r="P17" s="4"/>
    </row>
    <row r="18" spans="1:16" ht="47.25" customHeight="1" thickBot="1" x14ac:dyDescent="0.3">
      <c r="A18" s="22" t="s">
        <v>39</v>
      </c>
      <c r="B18" s="23">
        <v>4539000</v>
      </c>
      <c r="C18" s="23">
        <v>4539000</v>
      </c>
      <c r="D18" s="23">
        <v>4539000</v>
      </c>
      <c r="E18" s="23">
        <v>4539000</v>
      </c>
      <c r="F18" s="32">
        <v>3939000</v>
      </c>
      <c r="G18" s="32">
        <v>3939000</v>
      </c>
      <c r="H18" s="32">
        <v>3939000</v>
      </c>
      <c r="I18" s="32">
        <v>3939000</v>
      </c>
      <c r="J18" s="32">
        <v>3939000</v>
      </c>
      <c r="K18" s="23">
        <v>4989000</v>
      </c>
      <c r="L18" s="23">
        <v>4989000</v>
      </c>
      <c r="M18" s="37">
        <v>4989000</v>
      </c>
      <c r="N18" s="6">
        <f>SUM(B18:M18)</f>
        <v>52818000</v>
      </c>
      <c r="O18" s="4"/>
      <c r="P18" s="4"/>
    </row>
    <row r="19" spans="1:16" ht="32.25" customHeight="1" thickBot="1" x14ac:dyDescent="0.3">
      <c r="A19" s="24" t="s">
        <v>61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8">
        <f>SUM(N9:N18)</f>
        <v>66435000</v>
      </c>
      <c r="O19" s="39"/>
      <c r="P19" s="4"/>
    </row>
    <row r="20" spans="1:16" x14ac:dyDescent="0.25">
      <c r="J20" s="19"/>
      <c r="K20" t="s">
        <v>40</v>
      </c>
    </row>
    <row r="21" spans="1:16" x14ac:dyDescent="0.25">
      <c r="J21" s="20"/>
      <c r="K21" t="s">
        <v>42</v>
      </c>
    </row>
    <row r="22" spans="1:16" x14ac:dyDescent="0.25">
      <c r="A22" s="4" t="s">
        <v>16</v>
      </c>
      <c r="B22" s="7">
        <v>10500</v>
      </c>
      <c r="J22" s="25" t="s">
        <v>41</v>
      </c>
      <c r="K22" t="s">
        <v>48</v>
      </c>
    </row>
    <row r="23" spans="1:16" x14ac:dyDescent="0.25">
      <c r="A23" s="4" t="s">
        <v>13</v>
      </c>
      <c r="B23" s="7">
        <v>11000</v>
      </c>
      <c r="J23" s="42"/>
      <c r="K23" t="s">
        <v>50</v>
      </c>
    </row>
    <row r="24" spans="1:16" x14ac:dyDescent="0.25">
      <c r="A24" s="4" t="s">
        <v>14</v>
      </c>
      <c r="B24" s="7">
        <v>11500</v>
      </c>
      <c r="J24" s="71"/>
      <c r="K24" t="s">
        <v>57</v>
      </c>
    </row>
    <row r="25" spans="1:16" x14ac:dyDescent="0.25">
      <c r="A25" s="4" t="s">
        <v>15</v>
      </c>
      <c r="B25" s="7">
        <v>12000</v>
      </c>
      <c r="J25" s="73"/>
      <c r="K25" t="s">
        <v>60</v>
      </c>
    </row>
    <row r="26" spans="1:16" x14ac:dyDescent="0.25">
      <c r="A26" s="4" t="s">
        <v>38</v>
      </c>
      <c r="B26" s="7">
        <v>2000</v>
      </c>
    </row>
    <row r="27" spans="1:16" x14ac:dyDescent="0.25">
      <c r="A27" s="4" t="s">
        <v>45</v>
      </c>
      <c r="B27" s="4">
        <v>16000</v>
      </c>
    </row>
    <row r="28" spans="1:16" ht="15.75" thickBot="1" x14ac:dyDescent="0.3"/>
    <row r="29" spans="1:16" ht="54.75" customHeight="1" x14ac:dyDescent="0.25">
      <c r="A29" s="60" t="s">
        <v>54</v>
      </c>
      <c r="B29" s="61" t="s">
        <v>1</v>
      </c>
      <c r="C29" s="61" t="s">
        <v>2</v>
      </c>
      <c r="D29" s="61" t="s">
        <v>3</v>
      </c>
      <c r="E29" s="61" t="s">
        <v>4</v>
      </c>
      <c r="F29" s="61" t="s">
        <v>5</v>
      </c>
      <c r="G29" s="61" t="s">
        <v>6</v>
      </c>
      <c r="H29" s="61" t="s">
        <v>7</v>
      </c>
      <c r="I29" s="61" t="s">
        <v>8</v>
      </c>
      <c r="J29" s="61" t="s">
        <v>9</v>
      </c>
      <c r="K29" s="61" t="s">
        <v>10</v>
      </c>
      <c r="L29" s="61" t="s">
        <v>11</v>
      </c>
      <c r="M29" s="61" t="s">
        <v>12</v>
      </c>
      <c r="N29" s="62" t="s">
        <v>63</v>
      </c>
    </row>
    <row r="30" spans="1:16" x14ac:dyDescent="0.25">
      <c r="A30" s="63" t="s">
        <v>52</v>
      </c>
      <c r="B30" s="5">
        <v>386</v>
      </c>
      <c r="C30" s="5">
        <v>385</v>
      </c>
      <c r="D30" s="5">
        <v>384</v>
      </c>
      <c r="E30" s="5">
        <v>381</v>
      </c>
      <c r="F30" s="5">
        <v>321</v>
      </c>
      <c r="G30" s="5">
        <v>320</v>
      </c>
      <c r="H30" s="5">
        <v>317</v>
      </c>
      <c r="I30" s="5">
        <v>313</v>
      </c>
      <c r="J30" s="5">
        <v>308</v>
      </c>
      <c r="K30" s="3">
        <v>394</v>
      </c>
      <c r="L30" s="3">
        <v>394</v>
      </c>
      <c r="M30" s="43">
        <v>394</v>
      </c>
      <c r="N30" s="64"/>
      <c r="O30" s="31"/>
      <c r="P30" s="31"/>
    </row>
    <row r="31" spans="1:16" ht="15.75" thickBot="1" x14ac:dyDescent="0.3">
      <c r="A31" s="65" t="s">
        <v>44</v>
      </c>
      <c r="B31" s="66">
        <v>4454500</v>
      </c>
      <c r="C31" s="66">
        <v>4429357</v>
      </c>
      <c r="D31" s="66">
        <v>4424000</v>
      </c>
      <c r="E31" s="66">
        <v>3740992</v>
      </c>
      <c r="F31" s="66">
        <v>3648000</v>
      </c>
      <c r="G31" s="66">
        <v>3632067</v>
      </c>
      <c r="H31" s="66">
        <v>3621500</v>
      </c>
      <c r="I31" s="66">
        <v>3556097</v>
      </c>
      <c r="J31" s="66">
        <v>3507967</v>
      </c>
      <c r="K31" s="67">
        <v>4539000</v>
      </c>
      <c r="L31" s="67">
        <v>4539000</v>
      </c>
      <c r="M31" s="68">
        <v>4539000</v>
      </c>
      <c r="N31" s="75">
        <f>SUM(B31:M31)</f>
        <v>48631480</v>
      </c>
      <c r="O31" s="31"/>
      <c r="P31" s="31"/>
    </row>
    <row r="32" spans="1:16" ht="52.5" customHeight="1" thickBot="1" x14ac:dyDescent="0.3">
      <c r="J32" s="74">
        <f>SUM(B31:J31)</f>
        <v>35014480</v>
      </c>
      <c r="K32" s="74">
        <f>+J32+K31</f>
        <v>39553480</v>
      </c>
      <c r="L32" s="74">
        <f>+K32+L31</f>
        <v>44092480</v>
      </c>
      <c r="M32" s="74">
        <f>+L32+M31</f>
        <v>48631480</v>
      </c>
    </row>
    <row r="33" spans="1:14" ht="39" customHeight="1" x14ac:dyDescent="0.25">
      <c r="A33" s="60" t="s">
        <v>53</v>
      </c>
      <c r="B33" s="61" t="s">
        <v>1</v>
      </c>
      <c r="C33" s="61" t="s">
        <v>2</v>
      </c>
      <c r="D33" s="61" t="s">
        <v>3</v>
      </c>
      <c r="E33" s="61" t="s">
        <v>4</v>
      </c>
      <c r="F33" s="61" t="s">
        <v>5</v>
      </c>
      <c r="G33" s="61" t="s">
        <v>6</v>
      </c>
      <c r="H33" s="61" t="s">
        <v>7</v>
      </c>
      <c r="I33" s="61" t="s">
        <v>8</v>
      </c>
      <c r="J33" s="61" t="s">
        <v>9</v>
      </c>
      <c r="K33" s="61" t="s">
        <v>10</v>
      </c>
      <c r="L33" s="61" t="s">
        <v>11</v>
      </c>
      <c r="M33" s="61" t="s">
        <v>12</v>
      </c>
      <c r="N33" s="62" t="s">
        <v>64</v>
      </c>
    </row>
    <row r="34" spans="1:14" x14ac:dyDescent="0.25">
      <c r="A34" s="63" t="s">
        <v>52</v>
      </c>
      <c r="B34" s="15">
        <v>394</v>
      </c>
      <c r="C34" s="15">
        <v>394</v>
      </c>
      <c r="D34" s="15">
        <v>394</v>
      </c>
      <c r="E34" s="15">
        <v>394</v>
      </c>
      <c r="F34" s="15">
        <v>347</v>
      </c>
      <c r="G34" s="15">
        <v>347</v>
      </c>
      <c r="H34" s="15">
        <v>347</v>
      </c>
      <c r="I34" s="15">
        <v>347</v>
      </c>
      <c r="J34" s="15">
        <v>347</v>
      </c>
      <c r="K34" s="15">
        <v>447</v>
      </c>
      <c r="L34" s="15">
        <v>447</v>
      </c>
      <c r="M34" s="15">
        <v>447</v>
      </c>
      <c r="N34" s="69"/>
    </row>
    <row r="35" spans="1:14" ht="27" customHeight="1" thickBot="1" x14ac:dyDescent="0.3">
      <c r="A35" s="65" t="s">
        <v>44</v>
      </c>
      <c r="B35" s="74">
        <v>4539000</v>
      </c>
      <c r="C35" s="74">
        <v>4539000</v>
      </c>
      <c r="D35" s="74">
        <v>4539000</v>
      </c>
      <c r="E35" s="74">
        <v>4539000</v>
      </c>
      <c r="F35" s="74">
        <v>3939000</v>
      </c>
      <c r="G35" s="74">
        <v>3939000</v>
      </c>
      <c r="H35" s="74">
        <v>3939000</v>
      </c>
      <c r="I35" s="74">
        <v>3939000</v>
      </c>
      <c r="J35" s="74">
        <v>3939000</v>
      </c>
      <c r="K35" s="74">
        <v>4989000</v>
      </c>
      <c r="L35" s="74">
        <v>4989000</v>
      </c>
      <c r="M35" s="74">
        <v>4989000</v>
      </c>
      <c r="N35" s="75">
        <f>SUM(B35:M35)</f>
        <v>52818000</v>
      </c>
    </row>
    <row r="36" spans="1:14" ht="25.5" customHeight="1" thickBot="1" x14ac:dyDescent="0.3">
      <c r="N36" s="76">
        <f>+N35-N31</f>
        <v>4186520</v>
      </c>
    </row>
    <row r="37" spans="1:14" ht="30" customHeight="1" thickBot="1" x14ac:dyDescent="0.3"/>
    <row r="38" spans="1:14" ht="28.5" x14ac:dyDescent="0.25">
      <c r="A38" s="60" t="s">
        <v>56</v>
      </c>
      <c r="B38" s="61" t="s">
        <v>1</v>
      </c>
      <c r="C38" s="61" t="s">
        <v>2</v>
      </c>
      <c r="D38" s="61" t="s">
        <v>3</v>
      </c>
      <c r="E38" s="61" t="s">
        <v>4</v>
      </c>
      <c r="F38" s="61" t="s">
        <v>5</v>
      </c>
      <c r="G38" s="61" t="s">
        <v>6</v>
      </c>
      <c r="H38" s="61" t="s">
        <v>7</v>
      </c>
      <c r="I38" s="61" t="s">
        <v>8</v>
      </c>
      <c r="J38" s="61" t="s">
        <v>9</v>
      </c>
      <c r="K38" s="61" t="s">
        <v>10</v>
      </c>
      <c r="L38" s="61" t="s">
        <v>11</v>
      </c>
      <c r="M38" s="61" t="s">
        <v>12</v>
      </c>
      <c r="N38" s="62" t="s">
        <v>64</v>
      </c>
    </row>
    <row r="39" spans="1:14" x14ac:dyDescent="0.25">
      <c r="A39" s="63" t="s">
        <v>52</v>
      </c>
      <c r="B39" s="15">
        <v>394</v>
      </c>
      <c r="C39" s="15">
        <v>394</v>
      </c>
      <c r="D39" s="15">
        <v>394</v>
      </c>
      <c r="E39" s="15">
        <v>394</v>
      </c>
      <c r="F39" s="15">
        <v>347</v>
      </c>
      <c r="G39" s="15">
        <v>347</v>
      </c>
      <c r="H39" s="15">
        <v>347</v>
      </c>
      <c r="I39" s="15">
        <v>347</v>
      </c>
      <c r="J39" s="15">
        <v>347</v>
      </c>
      <c r="K39" s="15">
        <v>447</v>
      </c>
      <c r="L39" s="15">
        <v>447</v>
      </c>
      <c r="M39" s="15">
        <v>447</v>
      </c>
      <c r="N39" s="69"/>
    </row>
    <row r="40" spans="1:14" ht="15.75" thickBot="1" x14ac:dyDescent="0.3">
      <c r="A40" s="65" t="s">
        <v>43</v>
      </c>
      <c r="B40" s="74">
        <v>6304000</v>
      </c>
      <c r="C40" s="74">
        <v>6304000</v>
      </c>
      <c r="D40" s="74">
        <v>6304000</v>
      </c>
      <c r="E40" s="74">
        <v>6304000</v>
      </c>
      <c r="F40" s="74">
        <v>5552000</v>
      </c>
      <c r="G40" s="74">
        <v>5552000</v>
      </c>
      <c r="H40" s="74">
        <v>5552000</v>
      </c>
      <c r="I40" s="74">
        <v>5552000</v>
      </c>
      <c r="J40" s="74">
        <v>5552000</v>
      </c>
      <c r="K40" s="74">
        <v>7152000</v>
      </c>
      <c r="L40" s="74">
        <v>7152000</v>
      </c>
      <c r="M40" s="74">
        <v>7152000</v>
      </c>
      <c r="N40" s="75">
        <f>SUM(B40:M40)</f>
        <v>74432000</v>
      </c>
    </row>
    <row r="41" spans="1:14" ht="16.5" thickBot="1" x14ac:dyDescent="0.3">
      <c r="N41" s="76">
        <f>+N40-N31</f>
        <v>25800520</v>
      </c>
    </row>
  </sheetData>
  <pageMargins left="0.31496062992125984" right="0.11811023622047245" top="2.1653543307086616" bottom="0.78740157480314965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DE210-3311-4B29-82BE-7C2C7AEDE8D9}">
  <dimension ref="A1:G20"/>
  <sheetViews>
    <sheetView workbookViewId="0">
      <selection activeCell="D34" sqref="D34"/>
    </sheetView>
  </sheetViews>
  <sheetFormatPr defaultRowHeight="15" x14ac:dyDescent="0.25"/>
  <cols>
    <col min="1" max="1" width="13.85546875" customWidth="1"/>
    <col min="2" max="2" width="17.42578125" style="10" customWidth="1"/>
    <col min="3" max="3" width="22.42578125" style="10" customWidth="1"/>
    <col min="4" max="4" width="19.42578125" style="10" customWidth="1"/>
    <col min="5" max="5" width="25.5703125" customWidth="1"/>
    <col min="6" max="6" width="17.7109375" customWidth="1"/>
    <col min="7" max="7" width="19.28515625" customWidth="1"/>
  </cols>
  <sheetData>
    <row r="1" spans="1:7" ht="14.25" customHeight="1" x14ac:dyDescent="0.25"/>
    <row r="2" spans="1:7" x14ac:dyDescent="0.25">
      <c r="B2" s="59" t="s">
        <v>55</v>
      </c>
    </row>
    <row r="3" spans="1:7" ht="15.75" thickBot="1" x14ac:dyDescent="0.3"/>
    <row r="4" spans="1:7" x14ac:dyDescent="0.25">
      <c r="A4" s="45" t="s">
        <v>25</v>
      </c>
      <c r="B4" s="46" t="s">
        <v>26</v>
      </c>
      <c r="C4" s="46" t="s">
        <v>32</v>
      </c>
      <c r="D4" s="47" t="s">
        <v>27</v>
      </c>
      <c r="E4" s="48" t="s">
        <v>46</v>
      </c>
      <c r="F4" s="46" t="s">
        <v>21</v>
      </c>
      <c r="G4" s="49" t="s">
        <v>33</v>
      </c>
    </row>
    <row r="5" spans="1:7" x14ac:dyDescent="0.25">
      <c r="A5" s="57" t="s">
        <v>28</v>
      </c>
      <c r="B5" s="9">
        <v>94</v>
      </c>
      <c r="C5" s="8">
        <v>987000</v>
      </c>
      <c r="D5" s="9">
        <v>0</v>
      </c>
      <c r="E5" s="44">
        <v>0</v>
      </c>
      <c r="F5" s="8">
        <v>94</v>
      </c>
      <c r="G5" s="50">
        <v>987000</v>
      </c>
    </row>
    <row r="6" spans="1:7" x14ac:dyDescent="0.25">
      <c r="A6" s="58" t="s">
        <v>29</v>
      </c>
      <c r="B6" s="8">
        <v>91</v>
      </c>
      <c r="C6" s="8">
        <v>1001000</v>
      </c>
      <c r="D6" s="8">
        <v>0</v>
      </c>
      <c r="E6" s="44">
        <v>0</v>
      </c>
      <c r="F6" s="8">
        <v>91</v>
      </c>
      <c r="G6" s="50">
        <v>1001000</v>
      </c>
    </row>
    <row r="7" spans="1:7" x14ac:dyDescent="0.25">
      <c r="A7" s="58" t="s">
        <v>30</v>
      </c>
      <c r="B7" s="8">
        <v>80</v>
      </c>
      <c r="C7" s="8">
        <f>920000+11000</f>
        <v>931000</v>
      </c>
      <c r="D7" s="8">
        <v>1</v>
      </c>
      <c r="E7" s="44">
        <v>2000</v>
      </c>
      <c r="F7" s="8">
        <v>81</v>
      </c>
      <c r="G7" s="50">
        <v>933000</v>
      </c>
    </row>
    <row r="8" spans="1:7" x14ac:dyDescent="0.25">
      <c r="A8" s="58" t="s">
        <v>23</v>
      </c>
      <c r="B8" s="8">
        <v>55</v>
      </c>
      <c r="C8" s="8">
        <f>660000+276000</f>
        <v>936000</v>
      </c>
      <c r="D8" s="8">
        <v>23</v>
      </c>
      <c r="E8" s="44">
        <v>46000</v>
      </c>
      <c r="F8" s="8">
        <v>78</v>
      </c>
      <c r="G8" s="50">
        <v>982000</v>
      </c>
    </row>
    <row r="9" spans="1:7" x14ac:dyDescent="0.25">
      <c r="A9" s="58" t="s">
        <v>19</v>
      </c>
      <c r="B9" s="8">
        <v>29</v>
      </c>
      <c r="C9" s="8">
        <f>348000+216000</f>
        <v>564000</v>
      </c>
      <c r="D9" s="8">
        <v>18</v>
      </c>
      <c r="E9" s="44">
        <v>36000</v>
      </c>
      <c r="F9" s="8">
        <v>47</v>
      </c>
      <c r="G9" s="50">
        <v>600000</v>
      </c>
    </row>
    <row r="10" spans="1:7" x14ac:dyDescent="0.25">
      <c r="A10" s="58" t="s">
        <v>20</v>
      </c>
      <c r="B10" s="8">
        <v>3</v>
      </c>
      <c r="C10" s="8">
        <v>36000</v>
      </c>
      <c r="D10" s="8">
        <v>0</v>
      </c>
      <c r="E10" s="44">
        <v>0</v>
      </c>
      <c r="F10" s="8">
        <v>3</v>
      </c>
      <c r="G10" s="50">
        <v>36000</v>
      </c>
    </row>
    <row r="11" spans="1:7" ht="15.75" thickBot="1" x14ac:dyDescent="0.3">
      <c r="A11" s="51" t="s">
        <v>31</v>
      </c>
      <c r="B11" s="52">
        <f>SUM(B5:B10)</f>
        <v>352</v>
      </c>
      <c r="C11" s="52">
        <f>SUM(C5:C10)</f>
        <v>4455000</v>
      </c>
      <c r="D11" s="53">
        <f>SUM(D5:D10)</f>
        <v>42</v>
      </c>
      <c r="E11" s="54">
        <f>SUM(E5:E10)</f>
        <v>84000</v>
      </c>
      <c r="F11" s="55">
        <v>394</v>
      </c>
      <c r="G11" s="56">
        <v>4539000</v>
      </c>
    </row>
    <row r="16" spans="1:7" x14ac:dyDescent="0.25">
      <c r="A16" s="4" t="s">
        <v>34</v>
      </c>
      <c r="B16" s="8" t="s">
        <v>47</v>
      </c>
      <c r="C16" s="8" t="s">
        <v>27</v>
      </c>
    </row>
    <row r="17" spans="1:3" x14ac:dyDescent="0.25">
      <c r="A17" s="4" t="s">
        <v>28</v>
      </c>
      <c r="B17" s="11">
        <v>10500</v>
      </c>
      <c r="C17" s="8">
        <v>12500</v>
      </c>
    </row>
    <row r="18" spans="1:3" x14ac:dyDescent="0.25">
      <c r="A18" s="4" t="s">
        <v>35</v>
      </c>
      <c r="B18" s="11">
        <v>11000</v>
      </c>
      <c r="C18" s="8">
        <v>13000</v>
      </c>
    </row>
    <row r="19" spans="1:3" x14ac:dyDescent="0.25">
      <c r="A19" s="4" t="s">
        <v>30</v>
      </c>
      <c r="B19" s="11">
        <v>11500</v>
      </c>
      <c r="C19" s="8">
        <v>13500</v>
      </c>
    </row>
    <row r="20" spans="1:3" x14ac:dyDescent="0.25">
      <c r="A20" s="4" t="s">
        <v>36</v>
      </c>
      <c r="B20" s="11">
        <v>12000</v>
      </c>
      <c r="C20" s="8">
        <v>14000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CEFC-4F14-452E-B12E-55227357C7D4}">
  <dimension ref="A1:N11"/>
  <sheetViews>
    <sheetView workbookViewId="0">
      <selection activeCell="G17" sqref="G17"/>
    </sheetView>
  </sheetViews>
  <sheetFormatPr defaultRowHeight="15" x14ac:dyDescent="0.25"/>
  <cols>
    <col min="1" max="1" width="18.7109375" customWidth="1"/>
    <col min="14" max="14" width="9.140625" style="14"/>
  </cols>
  <sheetData>
    <row r="1" spans="1:14" ht="28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2" t="s">
        <v>37</v>
      </c>
    </row>
    <row r="2" spans="1:14" x14ac:dyDescent="0.25">
      <c r="A2" s="2">
        <v>2018</v>
      </c>
      <c r="B2" s="3">
        <v>299</v>
      </c>
      <c r="C2" s="3">
        <v>300</v>
      </c>
      <c r="D2" s="3">
        <v>299</v>
      </c>
      <c r="E2" s="3">
        <v>298</v>
      </c>
      <c r="F2" s="3">
        <v>297</v>
      </c>
      <c r="G2" s="3">
        <v>297</v>
      </c>
      <c r="H2" s="3">
        <v>293</v>
      </c>
      <c r="I2" s="3">
        <v>293</v>
      </c>
      <c r="J2" s="3">
        <v>286</v>
      </c>
      <c r="K2" s="3">
        <v>283</v>
      </c>
      <c r="L2" s="3">
        <v>327</v>
      </c>
      <c r="M2" s="3">
        <v>327</v>
      </c>
      <c r="N2" s="13">
        <v>3599</v>
      </c>
    </row>
    <row r="3" spans="1:14" x14ac:dyDescent="0.25">
      <c r="A3" s="2">
        <v>2019</v>
      </c>
      <c r="B3" s="3">
        <v>324</v>
      </c>
      <c r="C3" s="3">
        <v>324</v>
      </c>
      <c r="D3" s="3">
        <v>322</v>
      </c>
      <c r="E3" s="3">
        <v>321</v>
      </c>
      <c r="F3" s="3">
        <v>320</v>
      </c>
      <c r="G3" s="3">
        <v>317</v>
      </c>
      <c r="H3" s="3">
        <v>315</v>
      </c>
      <c r="I3" s="3">
        <v>314</v>
      </c>
      <c r="J3" s="3">
        <v>306</v>
      </c>
      <c r="K3" s="3">
        <v>299</v>
      </c>
      <c r="L3" s="3">
        <v>315</v>
      </c>
      <c r="M3" s="3">
        <v>313</v>
      </c>
      <c r="N3" s="13">
        <v>3790</v>
      </c>
    </row>
    <row r="4" spans="1:14" x14ac:dyDescent="0.25">
      <c r="A4" s="2">
        <v>2020</v>
      </c>
      <c r="B4" s="3">
        <v>305</v>
      </c>
      <c r="C4" s="3">
        <v>305</v>
      </c>
      <c r="D4" s="3">
        <v>306</v>
      </c>
      <c r="E4" s="3">
        <v>305</v>
      </c>
      <c r="F4" s="3">
        <v>303</v>
      </c>
      <c r="G4" s="3">
        <v>301</v>
      </c>
      <c r="H4" s="3">
        <v>298</v>
      </c>
      <c r="I4" s="3">
        <v>297</v>
      </c>
      <c r="J4" s="3">
        <v>293</v>
      </c>
      <c r="K4" s="3">
        <v>289</v>
      </c>
      <c r="L4" s="3">
        <v>382</v>
      </c>
      <c r="M4" s="3">
        <v>385</v>
      </c>
      <c r="N4" s="13">
        <v>3769</v>
      </c>
    </row>
    <row r="5" spans="1:14" ht="13.5" customHeight="1" x14ac:dyDescent="0.25">
      <c r="A5" s="2">
        <v>2021</v>
      </c>
      <c r="B5" s="15">
        <v>386</v>
      </c>
      <c r="C5" s="15">
        <v>385</v>
      </c>
      <c r="D5" s="15">
        <v>384</v>
      </c>
      <c r="E5" s="15">
        <v>381</v>
      </c>
      <c r="F5" s="15">
        <v>321</v>
      </c>
      <c r="G5" s="15">
        <v>320</v>
      </c>
      <c r="H5" s="15">
        <v>317</v>
      </c>
      <c r="I5" s="15">
        <v>313</v>
      </c>
      <c r="J5" s="15">
        <v>308</v>
      </c>
      <c r="K5" s="26">
        <v>394</v>
      </c>
      <c r="L5" s="26">
        <v>394</v>
      </c>
      <c r="M5" s="26">
        <v>394</v>
      </c>
      <c r="N5" s="16">
        <f>SUM(B5:M5)</f>
        <v>4297</v>
      </c>
    </row>
    <row r="6" spans="1:14" ht="15" customHeight="1" x14ac:dyDescent="0.25">
      <c r="A6" s="6">
        <v>2022</v>
      </c>
      <c r="B6" s="26">
        <v>394</v>
      </c>
      <c r="C6" s="26">
        <v>394</v>
      </c>
      <c r="D6" s="26">
        <v>394</v>
      </c>
      <c r="E6" s="26">
        <v>394</v>
      </c>
      <c r="F6" s="26">
        <v>347</v>
      </c>
      <c r="G6" s="26">
        <v>347</v>
      </c>
      <c r="H6" s="26">
        <v>374</v>
      </c>
      <c r="I6" s="26">
        <v>347</v>
      </c>
      <c r="J6" s="26">
        <v>347</v>
      </c>
      <c r="K6" s="26">
        <v>411</v>
      </c>
      <c r="L6" s="26">
        <v>411</v>
      </c>
      <c r="M6" s="26">
        <v>411</v>
      </c>
      <c r="N6" s="17">
        <f>SUM(B6:M6)</f>
        <v>4571</v>
      </c>
    </row>
    <row r="9" spans="1:14" x14ac:dyDescent="0.25">
      <c r="B9" s="27"/>
      <c r="C9" t="s">
        <v>24</v>
      </c>
    </row>
    <row r="11" spans="1:14" x14ac:dyDescent="0.25">
      <c r="H11" s="10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Financování Ph.D. odhad</vt:lpstr>
      <vt:lpstr>říjen 2021</vt:lpstr>
      <vt:lpstr>prez.forma s nárokem na stip.</vt:lpstr>
      <vt:lpstr>'Financování Ph.D. odhad'!Oblast_tisku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1.LF.UK</cp:lastModifiedBy>
  <cp:lastPrinted>2021-10-26T10:19:46Z</cp:lastPrinted>
  <dcterms:created xsi:type="dcterms:W3CDTF">2021-10-19T07:30:12Z</dcterms:created>
  <dcterms:modified xsi:type="dcterms:W3CDTF">2021-10-26T10:20:32Z</dcterms:modified>
</cp:coreProperties>
</file>