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394F741B-EDCE-4D6F-8322-780207B54DBE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29" i="1" l="1"/>
  <c r="F29" i="1"/>
  <c r="D29" i="1"/>
  <c r="D14" i="1" l="1"/>
  <c r="D19" i="1"/>
  <c r="F19" i="1"/>
  <c r="E19" i="1"/>
  <c r="F10" i="1"/>
  <c r="E10" i="1"/>
  <c r="D10" i="1"/>
  <c r="F21" i="1" l="1"/>
  <c r="F31" i="1" s="1"/>
  <c r="D21" i="1"/>
  <c r="E21" i="1"/>
  <c r="E31" i="1" s="1"/>
</calcChain>
</file>

<file path=xl/sharedStrings.xml><?xml version="1.0" encoding="utf-8"?>
<sst xmlns="http://schemas.openxmlformats.org/spreadsheetml/2006/main" count="77" uniqueCount="60">
  <si>
    <t>objekt</t>
  </si>
  <si>
    <t xml:space="preserve">Stavebni úpravy objektu UIM a hygieny </t>
  </si>
  <si>
    <t>S7</t>
  </si>
  <si>
    <t>Půdni vestavba U Nemocnice 5</t>
  </si>
  <si>
    <t>UN5</t>
  </si>
  <si>
    <t>Revitalizace obvodového pláště Purkyňova ústavu</t>
  </si>
  <si>
    <t>A4</t>
  </si>
  <si>
    <t>Instalace VZT a klimatizace budovy Hlavova ústavu</t>
  </si>
  <si>
    <t>S2</t>
  </si>
  <si>
    <t xml:space="preserve">celkem </t>
  </si>
  <si>
    <t>bez SP</t>
  </si>
  <si>
    <t xml:space="preserve">bez SP </t>
  </si>
  <si>
    <t>06/2022 -09/2022</t>
  </si>
  <si>
    <t>aktuální plán</t>
  </si>
  <si>
    <t>DOTAČNÍ AKCE MŠMT (INVESTICE A NEINVESTICE CELKEM)</t>
  </si>
  <si>
    <t>DALŠÍ AKCE (INVESTICE A NEINVESTICE CELKEM) nad 5 mil. Kč</t>
  </si>
  <si>
    <t>Půdni vestavba Albertov 7</t>
  </si>
  <si>
    <t>A4,   UN 3</t>
  </si>
  <si>
    <t xml:space="preserve">STAVEBNÍ AKCE 1.LF - AKCE PLÁNOVANÉ PRO BUDOUCÍ OBDOBÍ </t>
  </si>
  <si>
    <t xml:space="preserve">SP 11/2021 </t>
  </si>
  <si>
    <t xml:space="preserve">územní/stav. řízení </t>
  </si>
  <si>
    <t>2022 zprac. PD prov. stavby (DPS)</t>
  </si>
  <si>
    <t>07/2022 - 07/2023</t>
  </si>
  <si>
    <t xml:space="preserve">VZ zhotovitel od 01/2022 </t>
  </si>
  <si>
    <t>od 03/2022 zahájení realizace</t>
  </si>
  <si>
    <t>Centrum simulační a experimentální medicíny Albertov 5</t>
  </si>
  <si>
    <t>RIZIKA</t>
  </si>
  <si>
    <t>plánovaná realizace</t>
  </si>
  <si>
    <t>zdržení VZ = posun akce o rok</t>
  </si>
  <si>
    <t>dokončit VZ</t>
  </si>
  <si>
    <t>1. výzva do 10/2020</t>
  </si>
  <si>
    <t>2. výzva do 10/2021</t>
  </si>
  <si>
    <t>7/2023 - 12/2024</t>
  </si>
  <si>
    <t xml:space="preserve"> od 01/2022 VZ projekt DSP+DPS</t>
  </si>
  <si>
    <t>3. výzva do 10/2022</t>
  </si>
  <si>
    <t xml:space="preserve">SP 1/2021 </t>
  </si>
  <si>
    <t>DSP do 01/2022</t>
  </si>
  <si>
    <t xml:space="preserve">PD </t>
  </si>
  <si>
    <t xml:space="preserve">05/2023 - 09/2023 </t>
  </si>
  <si>
    <t>03/2022 - 12/2023</t>
  </si>
  <si>
    <t>celkem FRM + SD (mil. Kč)</t>
  </si>
  <si>
    <t>SD 2022</t>
  </si>
  <si>
    <t>9/2023 - 10/2025</t>
  </si>
  <si>
    <t>ÚR cca 12/2021</t>
  </si>
  <si>
    <t>I.</t>
  </si>
  <si>
    <t>SP cca 09/2022</t>
  </si>
  <si>
    <t>06/2023 - 03/2024</t>
  </si>
  <si>
    <t>A5</t>
  </si>
  <si>
    <t>mil. Kč. vč. DPH</t>
  </si>
  <si>
    <t>CELKEM AKCE SE STÁTNÍ DOTACÍ</t>
  </si>
  <si>
    <t>II.</t>
  </si>
  <si>
    <t>celkem II.</t>
  </si>
  <si>
    <t>celkem I. + II.</t>
  </si>
  <si>
    <t>obvyklý rozsah "drobných akcí"</t>
  </si>
  <si>
    <t>Rekonstrukce zařízení plynové kotelny a MaR Albertov 4  (Purkyňův ústav)    a                     U Nemocnice 3</t>
  </si>
  <si>
    <t>A7</t>
  </si>
  <si>
    <t>2022</t>
  </si>
  <si>
    <t>Úprava a doplnění TS 7494 Studničkova 7</t>
  </si>
  <si>
    <t>FRIM + ostatní vlastní zdroje 2022</t>
  </si>
  <si>
    <t xml:space="preserve">akce ze stát. dotace (plánované na r. 2020-26) - v r. 2019 zařazené do návrhu dotačního programu MŠMT, od r. 2020 schvalování Investičních záměrů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</si>
</sst>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0" borderId="1" xfId="0" applyFont="1" applyBorder="1"/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8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64" fontId="1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 wrapText="1"/>
    </xf>
    <xf numFmtId="2" fontId="11" fillId="2" borderId="21" xfId="0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3" borderId="22" xfId="0" applyFont="1" applyFill="1" applyBorder="1"/>
    <xf numFmtId="164" fontId="13" fillId="3" borderId="24" xfId="0" applyNumberFormat="1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2" fontId="9" fillId="3" borderId="24" xfId="0" applyNumberFormat="1" applyFont="1" applyFill="1" applyBorder="1" applyAlignment="1">
      <alignment horizontal="center" vertical="center" wrapText="1"/>
    </xf>
    <xf numFmtId="164" fontId="13" fillId="3" borderId="26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4" fontId="9" fillId="3" borderId="24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0" fontId="0" fillId="4" borderId="23" xfId="0" applyFill="1" applyBorder="1"/>
    <xf numFmtId="2" fontId="10" fillId="4" borderId="23" xfId="0" applyNumberFormat="1" applyFont="1" applyFill="1" applyBorder="1" applyAlignment="1">
      <alignment horizontal="center" vertical="center"/>
    </xf>
    <xf numFmtId="0" fontId="0" fillId="4" borderId="28" xfId="0" applyFill="1" applyBorder="1"/>
    <xf numFmtId="0" fontId="13" fillId="4" borderId="22" xfId="0" applyFont="1" applyFill="1" applyBorder="1"/>
    <xf numFmtId="0" fontId="19" fillId="0" borderId="0" xfId="0" applyFont="1"/>
    <xf numFmtId="2" fontId="9" fillId="0" borderId="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0" fillId="0" borderId="0" xfId="0" applyFill="1"/>
    <xf numFmtId="2" fontId="10" fillId="5" borderId="14" xfId="0" applyNumberFormat="1" applyFont="1" applyFill="1" applyBorder="1" applyAlignment="1">
      <alignment horizontal="center" vertical="center"/>
    </xf>
    <xf numFmtId="164" fontId="13" fillId="5" borderId="14" xfId="0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0" fillId="5" borderId="12" xfId="0" applyFont="1" applyFill="1" applyBorder="1"/>
    <xf numFmtId="0" fontId="18" fillId="0" borderId="22" xfId="0" applyFont="1" applyBorder="1"/>
    <xf numFmtId="0" fontId="18" fillId="0" borderId="23" xfId="0" applyFont="1" applyBorder="1"/>
    <xf numFmtId="2" fontId="18" fillId="0" borderId="23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11" fillId="2" borderId="29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/>
    <xf numFmtId="2" fontId="10" fillId="3" borderId="32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7" fillId="0" borderId="12" xfId="1" applyFont="1" applyFill="1" applyBorder="1" applyAlignment="1">
      <alignment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2" fontId="11" fillId="2" borderId="30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/>
    </xf>
    <xf numFmtId="2" fontId="8" fillId="2" borderId="6" xfId="0" quotePrefix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8" fillId="0" borderId="23" xfId="0" applyNumberFormat="1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wrapText="1"/>
    </xf>
    <xf numFmtId="2" fontId="8" fillId="0" borderId="13" xfId="0" applyNumberFormat="1" applyFont="1" applyBorder="1" applyAlignment="1">
      <alignment horizontal="center" wrapText="1"/>
    </xf>
    <xf numFmtId="0" fontId="12" fillId="3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center" wrapText="1"/>
    </xf>
    <xf numFmtId="0" fontId="12" fillId="5" borderId="13" xfId="0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 wrapText="1"/>
    </xf>
    <xf numFmtId="4" fontId="9" fillId="0" borderId="34" xfId="0" applyNumberFormat="1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activeCell="H5" sqref="H5"/>
    </sheetView>
  </sheetViews>
  <sheetFormatPr defaultRowHeight="15" x14ac:dyDescent="0.25"/>
  <cols>
    <col min="2" max="2" width="36.5703125" customWidth="1"/>
    <col min="4" max="4" width="24.28515625" customWidth="1"/>
    <col min="5" max="5" width="17.85546875" customWidth="1"/>
    <col min="6" max="6" width="13.28515625" customWidth="1"/>
    <col min="7" max="7" width="26" customWidth="1"/>
    <col min="8" max="8" width="33.28515625" customWidth="1"/>
    <col min="9" max="9" width="40.140625" customWidth="1"/>
    <col min="10" max="10" width="37.140625" customWidth="1"/>
  </cols>
  <sheetData>
    <row r="1" spans="1:10" ht="26.25" x14ac:dyDescent="0.4">
      <c r="B1" s="1" t="s">
        <v>18</v>
      </c>
    </row>
    <row r="3" spans="1:10" ht="28.5" x14ac:dyDescent="0.45">
      <c r="A3" s="43" t="s">
        <v>44</v>
      </c>
      <c r="B3" s="1" t="s">
        <v>14</v>
      </c>
      <c r="I3" s="66" t="s">
        <v>48</v>
      </c>
    </row>
    <row r="4" spans="1:10" ht="21" x14ac:dyDescent="0.35">
      <c r="B4" s="2" t="s">
        <v>59</v>
      </c>
      <c r="C4" s="3"/>
      <c r="D4" s="3"/>
      <c r="E4" s="4"/>
      <c r="F4" s="4"/>
      <c r="G4" s="4"/>
    </row>
    <row r="5" spans="1:10" ht="18.75" x14ac:dyDescent="0.3">
      <c r="B5" s="26"/>
      <c r="C5" s="3"/>
      <c r="D5" s="3"/>
      <c r="E5" s="4"/>
      <c r="F5" s="4"/>
      <c r="G5" s="4"/>
    </row>
    <row r="6" spans="1:10" ht="57" thickBot="1" x14ac:dyDescent="0.35">
      <c r="B6" s="27" t="s">
        <v>30</v>
      </c>
      <c r="C6" s="97" t="s">
        <v>0</v>
      </c>
      <c r="D6" s="28" t="s">
        <v>40</v>
      </c>
      <c r="E6" s="119" t="s">
        <v>58</v>
      </c>
      <c r="F6" s="120" t="s">
        <v>41</v>
      </c>
      <c r="G6" s="29" t="s">
        <v>20</v>
      </c>
      <c r="H6" s="30" t="s">
        <v>27</v>
      </c>
      <c r="I6" s="15" t="s">
        <v>13</v>
      </c>
      <c r="J6" s="23" t="s">
        <v>26</v>
      </c>
    </row>
    <row r="7" spans="1:10" ht="57" customHeight="1" x14ac:dyDescent="0.25">
      <c r="A7" s="69"/>
      <c r="B7" s="6" t="s">
        <v>5</v>
      </c>
      <c r="C7" s="98" t="s">
        <v>6</v>
      </c>
      <c r="D7" s="50">
        <v>103.14</v>
      </c>
      <c r="E7" s="115">
        <v>10.4</v>
      </c>
      <c r="F7" s="116">
        <v>40.450000000000003</v>
      </c>
      <c r="G7" s="31" t="s">
        <v>10</v>
      </c>
      <c r="H7" s="9" t="s">
        <v>39</v>
      </c>
      <c r="I7" s="17" t="s">
        <v>24</v>
      </c>
      <c r="J7" s="22" t="s">
        <v>28</v>
      </c>
    </row>
    <row r="8" spans="1:10" ht="71.25" customHeight="1" x14ac:dyDescent="0.25">
      <c r="A8" s="69"/>
      <c r="B8" s="7" t="s">
        <v>54</v>
      </c>
      <c r="C8" s="99" t="s">
        <v>17</v>
      </c>
      <c r="D8" s="52">
        <v>5.65</v>
      </c>
      <c r="E8" s="53">
        <v>0.42</v>
      </c>
      <c r="F8" s="54">
        <v>4.84</v>
      </c>
      <c r="G8" s="12" t="s">
        <v>11</v>
      </c>
      <c r="H8" s="10" t="s">
        <v>12</v>
      </c>
      <c r="I8" s="18"/>
    </row>
    <row r="9" spans="1:10" ht="54.75" customHeight="1" thickBot="1" x14ac:dyDescent="0.3">
      <c r="A9" s="69"/>
      <c r="B9" s="8" t="s">
        <v>7</v>
      </c>
      <c r="C9" s="100" t="s">
        <v>8</v>
      </c>
      <c r="D9" s="55">
        <v>12.74</v>
      </c>
      <c r="E9" s="56">
        <v>1.38</v>
      </c>
      <c r="F9" s="57">
        <v>11.2</v>
      </c>
      <c r="G9" s="13" t="s">
        <v>10</v>
      </c>
      <c r="H9" s="35" t="s">
        <v>12</v>
      </c>
      <c r="I9" s="36" t="s">
        <v>29</v>
      </c>
      <c r="J9" s="22" t="s">
        <v>28</v>
      </c>
    </row>
    <row r="10" spans="1:10" ht="37.5" customHeight="1" thickBot="1" x14ac:dyDescent="0.4">
      <c r="B10" s="44" t="s">
        <v>9</v>
      </c>
      <c r="C10" s="101"/>
      <c r="D10" s="95">
        <f>SUM(D7:D9)</f>
        <v>121.53</v>
      </c>
      <c r="E10" s="95">
        <f>SUM(E7:E9)</f>
        <v>12.2</v>
      </c>
      <c r="F10" s="95">
        <f>SUM(F7:F9)</f>
        <v>56.490000000000009</v>
      </c>
      <c r="G10" s="45"/>
      <c r="H10" s="46"/>
      <c r="I10" s="47"/>
    </row>
    <row r="11" spans="1:10" ht="37.5" customHeight="1" x14ac:dyDescent="0.35">
      <c r="B11" s="19"/>
      <c r="C11" s="102"/>
      <c r="D11" s="32"/>
      <c r="F11" s="25"/>
      <c r="G11" s="20"/>
      <c r="H11" s="21"/>
      <c r="I11" s="21"/>
    </row>
    <row r="12" spans="1:10" ht="57" customHeight="1" thickBot="1" x14ac:dyDescent="0.4">
      <c r="B12" s="27" t="s">
        <v>31</v>
      </c>
      <c r="C12" s="102"/>
      <c r="D12" s="32"/>
      <c r="E12" s="117" t="s">
        <v>58</v>
      </c>
      <c r="F12" s="118" t="s">
        <v>41</v>
      </c>
      <c r="G12" s="20"/>
      <c r="H12" s="21"/>
      <c r="I12" s="21"/>
    </row>
    <row r="13" spans="1:10" ht="37.5" customHeight="1" thickBot="1" x14ac:dyDescent="0.3">
      <c r="A13" s="69"/>
      <c r="B13" s="37" t="s">
        <v>3</v>
      </c>
      <c r="C13" s="103" t="s">
        <v>4</v>
      </c>
      <c r="D13" s="42">
        <v>37.76</v>
      </c>
      <c r="E13" s="58">
        <v>0.46</v>
      </c>
      <c r="F13" s="59">
        <v>13.92</v>
      </c>
      <c r="G13" s="38" t="s">
        <v>35</v>
      </c>
      <c r="H13" s="39" t="s">
        <v>22</v>
      </c>
      <c r="I13" s="40" t="s">
        <v>23</v>
      </c>
    </row>
    <row r="14" spans="1:10" ht="33" customHeight="1" thickBot="1" x14ac:dyDescent="0.4">
      <c r="B14" s="44" t="s">
        <v>9</v>
      </c>
      <c r="C14" s="104"/>
      <c r="D14" s="48">
        <f>SUM(D13)</f>
        <v>37.76</v>
      </c>
      <c r="E14" s="60">
        <v>0.46</v>
      </c>
      <c r="F14" s="61">
        <v>13.92</v>
      </c>
      <c r="G14" s="49"/>
      <c r="H14" s="46"/>
      <c r="I14" s="47"/>
    </row>
    <row r="15" spans="1:10" ht="37.5" customHeight="1" x14ac:dyDescent="0.35">
      <c r="B15" s="19"/>
      <c r="C15" s="102"/>
      <c r="D15" s="41"/>
      <c r="E15" s="24"/>
      <c r="F15" s="25"/>
      <c r="G15" s="20"/>
      <c r="H15" s="21"/>
      <c r="I15" s="21"/>
    </row>
    <row r="16" spans="1:10" ht="60.75" customHeight="1" thickBot="1" x14ac:dyDescent="0.4">
      <c r="B16" s="27" t="s">
        <v>34</v>
      </c>
      <c r="C16" s="102"/>
      <c r="D16" s="32"/>
      <c r="E16" s="117" t="s">
        <v>58</v>
      </c>
      <c r="F16" s="118" t="s">
        <v>41</v>
      </c>
      <c r="G16" s="20"/>
      <c r="H16" s="21"/>
      <c r="I16" s="21"/>
    </row>
    <row r="17" spans="1:9" ht="51" customHeight="1" x14ac:dyDescent="0.3">
      <c r="A17" s="69"/>
      <c r="B17" s="6" t="s">
        <v>1</v>
      </c>
      <c r="C17" s="105" t="s">
        <v>2</v>
      </c>
      <c r="D17" s="79">
        <v>279.74</v>
      </c>
      <c r="E17" s="51">
        <v>1.94</v>
      </c>
      <c r="F17" s="51">
        <v>0</v>
      </c>
      <c r="G17" s="80" t="s">
        <v>19</v>
      </c>
      <c r="H17" s="81" t="s">
        <v>42</v>
      </c>
      <c r="I17" s="82" t="s">
        <v>21</v>
      </c>
    </row>
    <row r="18" spans="1:9" ht="57" customHeight="1" thickBot="1" x14ac:dyDescent="0.35">
      <c r="A18" s="69"/>
      <c r="B18" s="88" t="s">
        <v>25</v>
      </c>
      <c r="C18" s="106" t="s">
        <v>47</v>
      </c>
      <c r="D18" s="89">
        <v>89.37</v>
      </c>
      <c r="E18" s="90">
        <v>2.39</v>
      </c>
      <c r="F18" s="90">
        <v>0</v>
      </c>
      <c r="G18" s="91" t="s">
        <v>43</v>
      </c>
      <c r="H18" s="92" t="s">
        <v>32</v>
      </c>
      <c r="I18" s="93" t="s">
        <v>33</v>
      </c>
    </row>
    <row r="19" spans="1:9" ht="35.25" customHeight="1" thickBot="1" x14ac:dyDescent="0.4">
      <c r="B19" s="83" t="s">
        <v>9</v>
      </c>
      <c r="C19" s="107"/>
      <c r="D19" s="84">
        <f>SUM(D17:D18)</f>
        <v>369.11</v>
      </c>
      <c r="E19" s="94">
        <f>SUM(E17:E18)</f>
        <v>4.33</v>
      </c>
      <c r="F19" s="94">
        <f>SUM(F17:F18)</f>
        <v>0</v>
      </c>
      <c r="G19" s="85"/>
      <c r="H19" s="86"/>
      <c r="I19" s="87"/>
    </row>
    <row r="20" spans="1:9" ht="15.75" thickBot="1" x14ac:dyDescent="0.3">
      <c r="C20" s="108"/>
      <c r="D20" s="33"/>
    </row>
    <row r="21" spans="1:9" ht="36" customHeight="1" thickBot="1" x14ac:dyDescent="0.4">
      <c r="B21" s="65" t="s">
        <v>49</v>
      </c>
      <c r="C21" s="109"/>
      <c r="D21" s="63">
        <f>+D10+D14+D19</f>
        <v>528.4</v>
      </c>
      <c r="E21" s="63">
        <f>+E10+E14+E19</f>
        <v>16.990000000000002</v>
      </c>
      <c r="F21" s="63">
        <f>+F10+F14+F19</f>
        <v>70.410000000000011</v>
      </c>
      <c r="G21" s="62"/>
      <c r="H21" s="62"/>
      <c r="I21" s="64"/>
    </row>
    <row r="22" spans="1:9" x14ac:dyDescent="0.25">
      <c r="C22" s="108"/>
      <c r="D22" s="33"/>
    </row>
    <row r="23" spans="1:9" ht="28.5" x14ac:dyDescent="0.45">
      <c r="A23" s="66" t="s">
        <v>50</v>
      </c>
      <c r="B23" s="1" t="s">
        <v>15</v>
      </c>
      <c r="C23" s="108"/>
      <c r="D23" s="33"/>
    </row>
    <row r="24" spans="1:9" x14ac:dyDescent="0.25">
      <c r="C24" s="108"/>
      <c r="D24" s="33"/>
    </row>
    <row r="25" spans="1:9" ht="57" thickBot="1" x14ac:dyDescent="0.35">
      <c r="B25" s="5"/>
      <c r="C25" s="110" t="s">
        <v>0</v>
      </c>
      <c r="D25" s="34"/>
      <c r="E25" s="119" t="s">
        <v>58</v>
      </c>
      <c r="F25" s="120" t="s">
        <v>41</v>
      </c>
      <c r="G25" s="14" t="s">
        <v>20</v>
      </c>
      <c r="H25" s="16" t="s">
        <v>27</v>
      </c>
      <c r="I25" s="15" t="s">
        <v>13</v>
      </c>
    </row>
    <row r="26" spans="1:9" ht="33.75" customHeight="1" thickBot="1" x14ac:dyDescent="0.35">
      <c r="A26" s="69"/>
      <c r="B26" s="7" t="s">
        <v>16</v>
      </c>
      <c r="C26" s="111" t="s">
        <v>55</v>
      </c>
      <c r="D26" s="67">
        <v>10</v>
      </c>
      <c r="E26" s="115">
        <v>0.66</v>
      </c>
      <c r="F26" s="116">
        <v>0</v>
      </c>
      <c r="G26" s="11" t="s">
        <v>45</v>
      </c>
      <c r="H26" s="10" t="s">
        <v>46</v>
      </c>
      <c r="I26" s="18" t="s">
        <v>36</v>
      </c>
    </row>
    <row r="27" spans="1:9" ht="38.85" customHeight="1" x14ac:dyDescent="0.3">
      <c r="B27" s="7" t="s">
        <v>57</v>
      </c>
      <c r="C27" s="111" t="s">
        <v>2</v>
      </c>
      <c r="D27" s="114">
        <v>5</v>
      </c>
      <c r="E27" s="53">
        <v>0.5</v>
      </c>
      <c r="F27" s="54">
        <v>0</v>
      </c>
      <c r="G27" s="12" t="s">
        <v>10</v>
      </c>
      <c r="H27" s="9" t="s">
        <v>38</v>
      </c>
      <c r="I27" s="18" t="s">
        <v>37</v>
      </c>
    </row>
    <row r="28" spans="1:9" ht="33.75" customHeight="1" x14ac:dyDescent="0.3">
      <c r="B28" s="8" t="s">
        <v>53</v>
      </c>
      <c r="C28" s="112"/>
      <c r="D28" s="68">
        <v>10</v>
      </c>
      <c r="E28" s="56">
        <v>10</v>
      </c>
      <c r="F28" s="54">
        <v>0</v>
      </c>
      <c r="G28" s="13"/>
      <c r="H28" s="96" t="s">
        <v>56</v>
      </c>
      <c r="I28" s="18"/>
    </row>
    <row r="29" spans="1:9" ht="21.75" thickBot="1" x14ac:dyDescent="0.4">
      <c r="B29" s="74" t="s">
        <v>51</v>
      </c>
      <c r="C29" s="113"/>
      <c r="D29" s="70">
        <f>SUM(D26:D28)</f>
        <v>25</v>
      </c>
      <c r="E29" s="70">
        <f>SUM(E26:E28)</f>
        <v>11.16</v>
      </c>
      <c r="F29" s="70">
        <f>SUM(F26:F28)</f>
        <v>0</v>
      </c>
      <c r="G29" s="71"/>
      <c r="H29" s="72"/>
      <c r="I29" s="73"/>
    </row>
    <row r="30" spans="1:9" ht="15.75" thickBot="1" x14ac:dyDescent="0.3"/>
    <row r="31" spans="1:9" ht="27" thickBot="1" x14ac:dyDescent="0.45">
      <c r="B31" s="75" t="s">
        <v>52</v>
      </c>
      <c r="C31" s="76"/>
      <c r="D31" s="76"/>
      <c r="E31" s="77">
        <f>+E21+E29</f>
        <v>28.150000000000002</v>
      </c>
      <c r="F31" s="78">
        <f>+F21+F29</f>
        <v>70.410000000000011</v>
      </c>
    </row>
  </sheetData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2021-11-25T15:26:46Z</dcterms:modified>
</cp:coreProperties>
</file>