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živatel\Documents\LEADERSHIP UK LF1\2020\"/>
    </mc:Choice>
  </mc:AlternateContent>
  <bookViews>
    <workbookView xWindow="0" yWindow="0" windowWidth="28800" windowHeight="11640" tabRatio="500"/>
  </bookViews>
  <sheets>
    <sheet name="Sheet1" sheetId="1" r:id="rId1"/>
  </sheets>
  <externalReferences>
    <externalReference r:id="rId2"/>
  </externalReferenc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C9" i="1"/>
  <c r="C8" i="1"/>
  <c r="C7" i="1"/>
  <c r="C6" i="1"/>
  <c r="C5" i="1"/>
  <c r="C4" i="1"/>
  <c r="C41" i="1" s="1"/>
</calcChain>
</file>

<file path=xl/sharedStrings.xml><?xml version="1.0" encoding="utf-8"?>
<sst xmlns="http://schemas.openxmlformats.org/spreadsheetml/2006/main" count="85" uniqueCount="73">
  <si>
    <t>Fakulta</t>
  </si>
  <si>
    <t>Termín plnění</t>
  </si>
  <si>
    <t>Aktivita *</t>
  </si>
  <si>
    <t>1. LF</t>
  </si>
  <si>
    <t>Tabulka čerpání příloha 3</t>
  </si>
  <si>
    <t>a) výjezdové mobility studentů na zahraniční instituce za účelem studia nebo realizace praxe vyplývající ze studijního programu</t>
  </si>
  <si>
    <t>b) příjezdové mobility studentů v rámci programu Erasmus+ Mezinárodní kreditová mobilita</t>
  </si>
  <si>
    <t>c) zaměstnanecké mobility (výjezdové i příjezdové)</t>
  </si>
  <si>
    <t>d) podporu výjezdové mobility studentů ze socioekonomicky znevýhodněného prostředí a/nebo se specifickými potřebami</t>
  </si>
  <si>
    <t>e) podporu tvorby a uskutečňování společných studijních programů ve spolupráci se zahraniční vysokou školou/zahraničními vysokými školami</t>
  </si>
  <si>
    <t>f) podporu přípravy projektů do výzvy Erasmus+ Evropské univerzity</t>
  </si>
  <si>
    <t>g) podporu hostujících zahraničních vyučujících,</t>
  </si>
  <si>
    <r>
      <t>h)</t>
    </r>
    <r>
      <rPr>
        <sz val="11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další aktivity na rozvoj internacionalizace vysoké školy.</t>
    </r>
  </si>
  <si>
    <t>kategorie aktivit **</t>
  </si>
  <si>
    <t>kategorie aktivit, jméno výjíždějícího, pobyt (kde se uskustečni a za jakým účelem) **</t>
  </si>
  <si>
    <t>Finanční částka (Ukazatel D) , Kč</t>
  </si>
  <si>
    <t>*v souladu s Pravidly pro poskytování příspěvku a dotací veřejným vysokým školám Ministerstvem školství, mládeže a tělovýchovy pro rok 2020</t>
  </si>
  <si>
    <t>měsíc - max. do 30.11.2020</t>
  </si>
  <si>
    <t>h) další aktivity na rozvoj internacionalizace vysoké školy, Sedmera David, prof. MUDr.,Ph.D., DrSc., Tel Aviv a Haifa, Izrael, propagace fakulty, diskutována možnost stáží pro 6.ročníku oboru VL</t>
  </si>
  <si>
    <t>9.1.-14.1.2020</t>
  </si>
  <si>
    <t>h) další aktivity na rozvoj internacionalizace vysoké školy, Wurmová Jitka, Tel Aviv a Haifa, Izrael, propagace fakulty, diskutována možnost stáží pro 6.ročníku oboru VL</t>
  </si>
  <si>
    <t>h) další aktivity na rozvoj internacionalizace vysoké školy,  Wurmová Jitka, Dubaj, Emiráty, propagace fakulty</t>
  </si>
  <si>
    <t>h) další aktivity na rozvoj internacionalizace vysoké školy, Bílková Jana Ing., Dubaj, Emiráty, propagace fakulty</t>
  </si>
  <si>
    <t>29.1.-2.2.2020</t>
  </si>
  <si>
    <t>h) další aktivity na rozvoj internacionalizace vysoké školy, Vejražka Martin, MUDr. Ph.D., Dubaj, Abu-Dhabí, Emiráty, propagace fakulty</t>
  </si>
  <si>
    <t>4.-9.2.2020</t>
  </si>
  <si>
    <t>h) další aktivity na rozvoj internacionalizace vysoké školy, Šilhánková Jana, Dubaj, Abu-Dhabí, Emiráty, propagace fakulty</t>
  </si>
  <si>
    <t>h) další aktivity na rozvoj internacionalizace vysoké školy, Višna Matěj, Kigali, Rwanda, konference IFMSA, student</t>
  </si>
  <si>
    <t>25.2.-13.3.2020</t>
  </si>
  <si>
    <t>h) další aktivity na rozvoj internacionalizace vysoké školy, Otrubová Kamila, Kigali, Rwanda, konference IFMSA, student</t>
  </si>
  <si>
    <t>h) další aktivity na rozvoj internacionalizace vysoké školy, Stefanovičová Anna, Kigali, Rwanda, konference IFMSA, student</t>
  </si>
  <si>
    <t>29.2.-11.3.2020</t>
  </si>
  <si>
    <t>9.-11.7.2020</t>
  </si>
  <si>
    <t>15.8.2020 - 13.9.2020</t>
  </si>
  <si>
    <t>Srpen</t>
  </si>
  <si>
    <t>5.-9.10.2020</t>
  </si>
  <si>
    <t>září , 5 dní</t>
  </si>
  <si>
    <t xml:space="preserve">září , 5 dní </t>
  </si>
  <si>
    <t>říjen , 5 dní</t>
  </si>
  <si>
    <t>od 21.9. - 5 dní</t>
  </si>
  <si>
    <t>září - říjen, 5 dní</t>
  </si>
  <si>
    <t>říjen - 5 dní</t>
  </si>
  <si>
    <t>září-říjen, 3-4 dny</t>
  </si>
  <si>
    <t>12.-16.10.2020</t>
  </si>
  <si>
    <t>19.10. - 2.11. 2020</t>
  </si>
  <si>
    <t>c) zaměstnanecké mobility (výjezdové i příjezdové), RNDr. Martina Gregorovičová, Ph.D., Dánsko - Aarhus University, učení se nové metody - fyziologie plazů - výzkum regenerace srdce</t>
  </si>
  <si>
    <t>c) zaměstnanecké mobility (výjezdové i příjezdové),  Mgr. David Větvička, Ph.D.; Tampere, Finsko; detailní projednávání vědecké spolupráce s laboratoří prof. Oommena, seznámení s celým vědeckým teamem, projednávání jednotlivých návrhů společných projektů (drug delivery, biomaterials, immunology),  https://www.tuni.fi/en/oommen-oommen</t>
  </si>
  <si>
    <t>g) podporu hostujících zahraničních vyučujících, Příjezd Prof. H.-J. Gabiuse (LMU, Mnichov), přednáška pro studenty na Anatomickém ústavu</t>
  </si>
  <si>
    <t>g) podporu hostujících zahraničních vyučujících, Prof. Claudio Tiribelli, hostující prof. 1. LF UK, pracovní pobyt v Hepatologické laboratoři ULBLD 1. LF UK</t>
  </si>
  <si>
    <t>g) podporu hostujících zahraničních vyučujících,  Prof. Meling is Chairman of the EANS Hands On Courses and EANS board member. He is a member of the German Academy of Neurosurgery (GANS) and World Academy of Neurosurgery (WANS). Přednášky na téma distanční výuky v EU.</t>
  </si>
  <si>
    <t>a) výjezdové mobility studentů na zahraniční instituce za účelem studia nebo realizace praxe vyplývající ze studijního programu, Mandelbaum  Marek Mgr., výjezd do Univerzity Coimbra - Fyziologická laboratoř, laboratorní měření s pod vedením prof. Vasco Parreiral Simões Vaz (vascovaz@fcdef.uc.pt) a doc. Manuel Joao Cerdeira Coelho</t>
  </si>
  <si>
    <t>a) výjezdové mobility studentů na zahraniční instituce za účelem studia nebo realizace praxe vyplývající ze studijního programu, Froňková  Eliška Mgr., výjezd do Univerzity Coimbra - Fyziologická laboratoř, laboratorní měření s pod vedením prof. Vasco Parreiral Simões Vaz (vascovaz@fcdef.uc.pt) a doc. Manuel Joao Cerdeira Coelho</t>
  </si>
  <si>
    <t>a) výjezdové mobility studentů na zahraniční instituce za účelem studia nebo realizace praxe vyplývající ze studijního programu, Kajzar Jiří Mgr., výjezd do Univerzity Coimbra - Fyziologická laboratoř, laboratorní měření s pod vedením prof. Vasco Parreiral Simões Vaz (vascovaz@fcdef.uc.pt) a doc. Manuel Joao Cerdeira Coelho</t>
  </si>
  <si>
    <t>27.10 - 5.11.2020</t>
  </si>
  <si>
    <t>4.-8.10.2020</t>
  </si>
  <si>
    <t>h) další aktivity na rozvoj internacionalizace vysoké školy, Dr. Hendrik Veelken, Leiden University Medical Center, Holandsko, přednáška na G3 Symposium ve Vestci</t>
  </si>
  <si>
    <t>a) výjezdové mobility studentů na zahraniční instituce za účelem studia nebo realizace praxe vyplývající ze studijního programu, MUDr Skalický Petr, Department of Neurosurgery. Hospital General Universitario Alicante. SPAIN, Neurosurgery - Dr. Pablo González -odborná stáž - anatomy</t>
  </si>
  <si>
    <t>a) výjezdové mobility studentů na zahraniční instituce za účelem studia nebo realizace praxe vyplývající ze studijního programu, MUDr Dedeciusová Michaela, Department of Neurosurgery. Hospital General Universitario Alicante. SPAIN, Neurosurgery - Dr. Pablo González -odborná stáž - anatomy</t>
  </si>
  <si>
    <t>a) výjezdové mobility studentů na zahraniční instituce za účelem studia nebo realizace praxe vyplývající ze studijního programu, MUDr Konečná Dora, Department of Neurosurgery. Hospital General Universitario Alicante. SPAIN, Neurosurgery - Dr. Pablo González -odborná stáž - anatomy</t>
  </si>
  <si>
    <t>a) výjezdové mobility studentů na zahraniční instituce za účelem studia nebo realizace praxe vyplývající ze studijního programu, MUDr Voldřich Richard, Department of Neurosurgery. Hospital General Universitario Alicante. SPAIN, Neurosurgery - Dr. Pablo González -odborná stáž - anatomy</t>
  </si>
  <si>
    <t>a) výjezdové mobility studentů na zahraniční instituce za účelem studia nebo realizace praxe vyplývající ze studijního programu, MUDr Svoboda Norbert, Department of Neurosurgery. Hospital General Universitario Alicante. SPAIN, Neurosurgery - Dr. Pablo González -odborná stáž - anatomy</t>
  </si>
  <si>
    <t xml:space="preserve">e) podporu tvorby a uskutečňování společných studijních programů ve spolupráci se zahraniční vysokou školou/zahraničními vysokými školami, MUDr. Špeldová Andrea - Ph.D studentka, vedoucí neuromonitorace, Schulthessova klinika Curych, Lenghalde 2, Švýcarsko, součást lékařské Fakulty Univerzity Curych. Spolupráce na společném projektu neuromonitorace míšních funkcí  v průběhu spondylochirurgických operací. Toto pracoviště je špičkovým a oceněným centrem neuromonitorace ve světovém měřítku. </t>
  </si>
  <si>
    <t xml:space="preserve">e) podporu tvorby a uskutečňování společných studijních programů ve spolupráci se zahraniční vysokou školou/zahraničními vysokými školami MUDr. Šuman Roman - zástupce vedoucího  spondylochirurgického týmu, Schulthessova klinika Curych, Lenghalde 2, Švýcarsko, součást lékařské Fakulty Univerzity Curych. Spolupráce na společném projektu neuromonitorace míšních funkcí  v průběhu spondylochirurgických operací. Toto pracoviště je špičkovým a oceněným centrem neuromonitorace ve světovém měřítku. </t>
  </si>
  <si>
    <t xml:space="preserve">e) podporu tvorby a uskutečňování společných studijních programů ve spolupráci se zahraniční vysokou školou/zahraničními vysokými školami, doc. MUDr. Včelák Josef  - vedoucí spondylochirurgického týmu, Schulthessova klinika Curych, Lenghalde 2, Švýcarsko, součást lékařské Fakulty Univerzity Curych.Spolupráce na společném projektu neuromonitorace míšních funkcí  v průběhu spondylochirurgických operací. Toto pracoviště je špičkovým a oceněným centrem neuromonitorace ve světovém měřítku. </t>
  </si>
  <si>
    <t xml:space="preserve">e) podporu tvorby a uskutečňování společných studijních programů ve spolupráci se zahraniční vysokou školou/zahraničními vysokými školami, Chomiak Jiří, prof.MUDr.,CSc. - přednosta ortopedické kliniky 1.LF a N na Bulovce, Schulthessova klinika Curych, Lenghalde 2, Švýcarsko, součást lékařské Fakulty Univerzity Curych. Spolupráce na společném projektu neuromonitorace míšních funkcí  v průběhu spondylochirurgických operací. Toto pracoviště je špičkovým a oceněným centrem neuromonitorace ve světovém měřítku. </t>
  </si>
  <si>
    <t>c) zaměstnanecké mobility (výjezdové i příjezdové), prof MUDr Netuka David, Ph.D. -výjezd k  Prof. Dr. med. Andreas Raabe, vedoucí neurochirurg v Inselspital, Bern University Hospital, hostující přednášející profesor, aktivní přednášky na téma distanční výuky, další téma - telemedicína</t>
  </si>
  <si>
    <t>c) zaměstnanecké mobility (výjezdové i příjezdové),  Doc. MUDr. et RNDr. Ondřej Bradáč, Ph.D. - Budapešť, National Institute of Clinical Neurosciences, Dr. Gábor Nagy PhD, consultatnt neurosurgeon - jako zvaný / hostující přednášející - aktivní přednášky na téma distanční výuky, další témata Hydrocephalus, telemedicína</t>
  </si>
  <si>
    <t>c) zaměstnanecké mobility (výjezdové i příjezdové),  MUDr Májovský Martin, Ph.D. - Neapol: La Divisione di Neurochirurgia dell’Università degli Studi di Napoli “Federico II, prof. Paolo Cappabianca, odborná stáž - neurosurgery</t>
  </si>
  <si>
    <t>a) výjezdové mobility studentů na zahraniční instituce za účelem studia nebo realizace praxe vyplývající ze studijního programu,MUDr Svoboda Norbert, Charité – Universitätsmedizin Berlin
Charitéplatz,  Berlin, Germany, Prof. Dr. Peter Vajkoczy
Medical Director of the Department of Neurosurgery with Pediatric Neurosurgery -odborná stáž - neurosurgery</t>
  </si>
  <si>
    <t>Celkem nárokováno</t>
  </si>
  <si>
    <t>c) zaměstnanecké mobility (výjezdové i příjezdové), 
prof. Fernando Suarez-Sipman, Madrid. příjezd na Fyziologický ústav 1.LF, 5 dní, cíl: Příprava společných PhD projektů</t>
  </si>
  <si>
    <t>h) další aktivity na rozvoj internacionalizace vysoké školy, Kittnar Otomar, prof. MUDr., CSc., Atény, Řecko, propagace fakulty</t>
  </si>
  <si>
    <t>CESTA ZRUŠENA
FINANCE PŘESUNUTY DO REZERVY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</si>
</sst>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3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2" fillId="2" borderId="1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14" fontId="3" fillId="2" borderId="6" xfId="0" applyNumberFormat="1" applyFont="1" applyFill="1" applyBorder="1" applyAlignment="1">
      <alignment horizontal="right" vertical="center"/>
    </xf>
    <xf numFmtId="17" fontId="3" fillId="2" borderId="6" xfId="0" applyNumberFormat="1" applyFont="1" applyFill="1" applyBorder="1" applyAlignment="1">
      <alignment horizontal="right" vertical="center"/>
    </xf>
    <xf numFmtId="17" fontId="3" fillId="0" borderId="6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1" fillId="2" borderId="3" xfId="0" applyNumberFormat="1" applyFont="1" applyFill="1" applyBorder="1" applyAlignment="1">
      <alignment horizontal="right" vertical="center"/>
    </xf>
    <xf numFmtId="4" fontId="1" fillId="2" borderId="10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2" fillId="2" borderId="12" xfId="0" applyNumberFormat="1" applyFont="1" applyFill="1" applyBorder="1" applyAlignment="1">
      <alignment horizontal="right" vertical="center"/>
    </xf>
    <xf numFmtId="4" fontId="0" fillId="2" borderId="0" xfId="0" applyNumberFormat="1" applyFill="1" applyAlignment="1">
      <alignment horizontal="right" vertical="center"/>
    </xf>
    <xf numFmtId="0" fontId="7" fillId="0" borderId="0" xfId="0" applyFont="1" applyAlignment="1">
      <alignment horizontal="right"/>
    </xf>
    <xf numFmtId="0" fontId="3" fillId="2" borderId="0" xfId="0" applyFont="1" applyFill="1" applyAlignment="1">
      <alignment horizontal="justify" vertical="center" wrapText="1"/>
    </xf>
    <xf numFmtId="0" fontId="3" fillId="4" borderId="1" xfId="0" applyFont="1" applyFill="1" applyBorder="1" applyAlignment="1">
      <alignment vertical="center" wrapText="1"/>
    </xf>
    <xf numFmtId="4" fontId="0" fillId="4" borderId="1" xfId="0" applyNumberFormat="1" applyFill="1" applyBorder="1" applyAlignment="1">
      <alignment horizontal="right" vertical="center"/>
    </xf>
    <xf numFmtId="0" fontId="0" fillId="4" borderId="6" xfId="0" applyFill="1" applyBorder="1" applyAlignment="1">
      <alignment horizontal="right" vertical="center"/>
    </xf>
    <xf numFmtId="0" fontId="3" fillId="4" borderId="6" xfId="0" applyFont="1" applyFill="1" applyBorder="1" applyAlignment="1">
      <alignment horizontal="right" vertical="center"/>
    </xf>
    <xf numFmtId="0" fontId="0" fillId="4" borderId="7" xfId="0" applyFill="1" applyBorder="1" applyAlignment="1">
      <alignment vertical="center" wrapText="1"/>
    </xf>
    <xf numFmtId="0" fontId="0" fillId="4" borderId="8" xfId="0" applyFill="1" applyBorder="1" applyAlignment="1">
      <alignment horizontal="right" vertical="center"/>
    </xf>
    <xf numFmtId="0" fontId="3" fillId="5" borderId="1" xfId="0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horizontal="right" vertical="center"/>
    </xf>
    <xf numFmtId="0" fontId="3" fillId="5" borderId="6" xfId="0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est/Desktop/HO/PROJEKTY%20HO%202020/INTERNACIONALIZACE%202020/&#269;erp&#225;no%2001-06%20&#250;&#269;etnictv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POHDET_152444"/>
    </sheetNames>
    <sheetDataSet>
      <sheetData sheetId="0">
        <row r="2">
          <cell r="I2">
            <v>2161.5</v>
          </cell>
        </row>
        <row r="3">
          <cell r="I3">
            <v>8752.2099999999991</v>
          </cell>
        </row>
        <row r="4">
          <cell r="I4">
            <v>565.65</v>
          </cell>
        </row>
        <row r="5">
          <cell r="I5">
            <v>1759.27</v>
          </cell>
        </row>
        <row r="6">
          <cell r="I6">
            <v>101</v>
          </cell>
        </row>
        <row r="7">
          <cell r="I7">
            <v>6222.15</v>
          </cell>
        </row>
        <row r="8">
          <cell r="I8">
            <v>595</v>
          </cell>
        </row>
        <row r="9">
          <cell r="I9">
            <v>6676.48</v>
          </cell>
        </row>
        <row r="10">
          <cell r="I10">
            <v>823</v>
          </cell>
        </row>
        <row r="11">
          <cell r="I11">
            <v>3542</v>
          </cell>
        </row>
        <row r="12">
          <cell r="I12">
            <v>133.54</v>
          </cell>
        </row>
        <row r="13">
          <cell r="I13">
            <v>419.03</v>
          </cell>
        </row>
        <row r="14">
          <cell r="I14">
            <v>6687.34</v>
          </cell>
        </row>
        <row r="15">
          <cell r="I15">
            <v>152.06</v>
          </cell>
        </row>
        <row r="16">
          <cell r="I16">
            <v>310.55</v>
          </cell>
        </row>
        <row r="17">
          <cell r="I17">
            <v>60</v>
          </cell>
        </row>
        <row r="18">
          <cell r="I18">
            <v>190</v>
          </cell>
        </row>
        <row r="19">
          <cell r="I19">
            <v>5460.86</v>
          </cell>
        </row>
        <row r="20">
          <cell r="I20">
            <v>1411.19</v>
          </cell>
        </row>
        <row r="21">
          <cell r="I21">
            <v>200.46</v>
          </cell>
        </row>
        <row r="22">
          <cell r="I22">
            <v>194</v>
          </cell>
        </row>
        <row r="23">
          <cell r="I23">
            <v>5453.71</v>
          </cell>
        </row>
        <row r="27">
          <cell r="I27">
            <v>36460.53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E15" sqref="E15"/>
    </sheetView>
  </sheetViews>
  <sheetFormatPr defaultColWidth="11" defaultRowHeight="15.75" x14ac:dyDescent="0.25"/>
  <cols>
    <col min="1" max="1" width="18.25" style="1" customWidth="1"/>
    <col min="2" max="2" width="58.875" style="2" customWidth="1"/>
    <col min="3" max="3" width="32.5" style="32" customWidth="1"/>
    <col min="4" max="4" width="23.375" style="21" customWidth="1"/>
    <col min="5" max="5" width="28.125" customWidth="1"/>
  </cols>
  <sheetData>
    <row r="1" spans="1:5" ht="16.5" thickBot="1" x14ac:dyDescent="0.3">
      <c r="A1" s="13" t="s">
        <v>4</v>
      </c>
    </row>
    <row r="2" spans="1:5" x14ac:dyDescent="0.25">
      <c r="A2" s="4" t="s">
        <v>0</v>
      </c>
      <c r="B2" s="5" t="s">
        <v>2</v>
      </c>
      <c r="C2" s="33" t="s">
        <v>15</v>
      </c>
      <c r="D2" s="22" t="s">
        <v>1</v>
      </c>
    </row>
    <row r="3" spans="1:5" ht="35.25" customHeight="1" x14ac:dyDescent="0.25">
      <c r="A3" s="8" t="s">
        <v>3</v>
      </c>
      <c r="B3" s="9" t="s">
        <v>14</v>
      </c>
      <c r="C3" s="34"/>
      <c r="D3" s="23" t="s">
        <v>17</v>
      </c>
      <c r="E3" s="38"/>
    </row>
    <row r="4" spans="1:5" ht="47.25" x14ac:dyDescent="0.25">
      <c r="A4" s="6"/>
      <c r="B4" s="40" t="s">
        <v>18</v>
      </c>
      <c r="C4" s="41">
        <f>[1]EKPOHDET_152444!$I$2+[1]EKPOHDET_152444!$I$3</f>
        <v>10913.71</v>
      </c>
      <c r="D4" s="42" t="s">
        <v>19</v>
      </c>
      <c r="E4" s="38"/>
    </row>
    <row r="5" spans="1:5" ht="47.25" x14ac:dyDescent="0.25">
      <c r="A5" s="6"/>
      <c r="B5" s="40" t="s">
        <v>20</v>
      </c>
      <c r="C5" s="41">
        <f>[1]EKPOHDET_152444!$I$4+[1]EKPOHDET_152444!$I$5+[1]EKPOHDET_152444!$I$6+[1]EKPOHDET_152444!$I$7+[1]EKPOHDET_152444!$I$8</f>
        <v>9243.07</v>
      </c>
      <c r="D5" s="42" t="s">
        <v>19</v>
      </c>
      <c r="E5" s="38"/>
    </row>
    <row r="6" spans="1:5" ht="31.5" x14ac:dyDescent="0.25">
      <c r="A6" s="10"/>
      <c r="B6" s="40" t="s">
        <v>22</v>
      </c>
      <c r="C6" s="41">
        <f>[1]EKPOHDET_152444!$I$16+[1]EKPOHDET_152444!$I$17+[1]EKPOHDET_152444!$I$18+[1]EKPOHDET_152444!$I$19</f>
        <v>6021.41</v>
      </c>
      <c r="D6" s="42" t="s">
        <v>23</v>
      </c>
      <c r="E6" s="38"/>
    </row>
    <row r="7" spans="1:5" ht="31.5" x14ac:dyDescent="0.25">
      <c r="A7" s="10"/>
      <c r="B7" s="40" t="s">
        <v>21</v>
      </c>
      <c r="C7" s="41">
        <f>[1]EKPOHDET_152444!$I$20+[1]EKPOHDET_152444!$I$21+[1]EKPOHDET_152444!$I$22+[1]EKPOHDET_152444!$I$23</f>
        <v>7259.3600000000006</v>
      </c>
      <c r="D7" s="42" t="s">
        <v>23</v>
      </c>
      <c r="E7" s="38"/>
    </row>
    <row r="8" spans="1:5" s="3" customFormat="1" ht="31.5" x14ac:dyDescent="0.25">
      <c r="A8" s="10"/>
      <c r="B8" s="40" t="s">
        <v>24</v>
      </c>
      <c r="C8" s="41">
        <f>[1]EKPOHDET_152444!$I$9+[1]EKPOHDET_152444!$I$10+[1]EKPOHDET_152444!$I$11</f>
        <v>11041.48</v>
      </c>
      <c r="D8" s="43" t="s">
        <v>25</v>
      </c>
      <c r="E8" s="38"/>
    </row>
    <row r="9" spans="1:5" ht="31.5" x14ac:dyDescent="0.25">
      <c r="A9" s="12"/>
      <c r="B9" s="40" t="s">
        <v>26</v>
      </c>
      <c r="C9" s="41">
        <f>[1]EKPOHDET_152444!$I$12+[1]EKPOHDET_152444!$I$13+[1]EKPOHDET_152444!$I$14+[1]EKPOHDET_152444!$I$15</f>
        <v>7391.97</v>
      </c>
      <c r="D9" s="42" t="s">
        <v>25</v>
      </c>
      <c r="E9" s="38"/>
    </row>
    <row r="10" spans="1:5" ht="31.5" x14ac:dyDescent="0.25">
      <c r="A10" s="12"/>
      <c r="B10" s="44" t="s">
        <v>27</v>
      </c>
      <c r="C10" s="41">
        <v>14906.06</v>
      </c>
      <c r="D10" s="45" t="s">
        <v>28</v>
      </c>
      <c r="E10" s="38"/>
    </row>
    <row r="11" spans="1:5" ht="31.5" x14ac:dyDescent="0.25">
      <c r="A11" s="12"/>
      <c r="B11" s="44" t="s">
        <v>29</v>
      </c>
      <c r="C11" s="41">
        <v>14906.07</v>
      </c>
      <c r="D11" s="45" t="s">
        <v>28</v>
      </c>
      <c r="E11" s="38"/>
    </row>
    <row r="12" spans="1:5" ht="31.5" x14ac:dyDescent="0.25">
      <c r="A12" s="12"/>
      <c r="B12" s="44" t="s">
        <v>30</v>
      </c>
      <c r="C12" s="41">
        <f>[1]EKPOHDET_152444!$I$27</f>
        <v>36460.53</v>
      </c>
      <c r="D12" s="45" t="s">
        <v>31</v>
      </c>
      <c r="E12" s="38"/>
    </row>
    <row r="13" spans="1:5" ht="31.5" x14ac:dyDescent="0.25">
      <c r="A13" s="12"/>
      <c r="B13" s="44" t="s">
        <v>71</v>
      </c>
      <c r="C13" s="41">
        <v>2981.44</v>
      </c>
      <c r="D13" s="45" t="s">
        <v>32</v>
      </c>
      <c r="E13" s="38"/>
    </row>
    <row r="14" spans="1:5" ht="47.25" x14ac:dyDescent="0.25">
      <c r="A14" s="12"/>
      <c r="B14" s="18" t="s">
        <v>45</v>
      </c>
      <c r="C14" s="20">
        <v>62000</v>
      </c>
      <c r="D14" s="25" t="s">
        <v>33</v>
      </c>
      <c r="E14" s="38"/>
    </row>
    <row r="15" spans="1:5" ht="47.25" x14ac:dyDescent="0.25">
      <c r="A15" s="12"/>
      <c r="B15" s="46" t="s">
        <v>47</v>
      </c>
      <c r="C15" s="47">
        <v>6500</v>
      </c>
      <c r="D15" s="48" t="s">
        <v>34</v>
      </c>
      <c r="E15" s="49" t="s">
        <v>72</v>
      </c>
    </row>
    <row r="16" spans="1:5" ht="47.25" x14ac:dyDescent="0.25">
      <c r="A16" s="12"/>
      <c r="B16" s="18" t="s">
        <v>55</v>
      </c>
      <c r="C16" s="20">
        <v>50000</v>
      </c>
      <c r="D16" s="26">
        <v>44105</v>
      </c>
    </row>
    <row r="17" spans="1:4" ht="47.25" x14ac:dyDescent="0.25">
      <c r="A17" s="12"/>
      <c r="B17" s="39" t="s">
        <v>70</v>
      </c>
      <c r="C17" s="20">
        <v>40000</v>
      </c>
      <c r="D17" s="25" t="s">
        <v>54</v>
      </c>
    </row>
    <row r="18" spans="1:4" ht="94.5" customHeight="1" x14ac:dyDescent="0.25">
      <c r="A18" s="12"/>
      <c r="B18" s="18" t="s">
        <v>52</v>
      </c>
      <c r="C18" s="20">
        <v>21000</v>
      </c>
      <c r="D18" s="25" t="s">
        <v>53</v>
      </c>
    </row>
    <row r="19" spans="1:4" ht="94.5" x14ac:dyDescent="0.25">
      <c r="A19" s="12"/>
      <c r="B19" s="18" t="s">
        <v>50</v>
      </c>
      <c r="C19" s="20">
        <v>21000</v>
      </c>
      <c r="D19" s="25" t="s">
        <v>53</v>
      </c>
    </row>
    <row r="20" spans="1:4" ht="94.5" x14ac:dyDescent="0.25">
      <c r="A20" s="12"/>
      <c r="B20" s="18" t="s">
        <v>51</v>
      </c>
      <c r="C20" s="20">
        <v>21000</v>
      </c>
      <c r="D20" s="25" t="s">
        <v>53</v>
      </c>
    </row>
    <row r="21" spans="1:4" ht="47.25" x14ac:dyDescent="0.25">
      <c r="A21" s="12"/>
      <c r="B21" s="18" t="s">
        <v>48</v>
      </c>
      <c r="C21" s="20">
        <v>10000</v>
      </c>
      <c r="D21" s="25" t="s">
        <v>35</v>
      </c>
    </row>
    <row r="22" spans="1:4" ht="78.75" x14ac:dyDescent="0.25">
      <c r="A22" s="12"/>
      <c r="B22" s="18" t="s">
        <v>56</v>
      </c>
      <c r="C22" s="20">
        <v>33000</v>
      </c>
      <c r="D22" s="27" t="s">
        <v>36</v>
      </c>
    </row>
    <row r="23" spans="1:4" ht="78.75" x14ac:dyDescent="0.25">
      <c r="A23" s="12"/>
      <c r="B23" s="18" t="s">
        <v>57</v>
      </c>
      <c r="C23" s="20">
        <v>33000</v>
      </c>
      <c r="D23" s="27" t="s">
        <v>36</v>
      </c>
    </row>
    <row r="24" spans="1:4" ht="78.75" x14ac:dyDescent="0.25">
      <c r="A24" s="12"/>
      <c r="B24" s="11" t="s">
        <v>58</v>
      </c>
      <c r="C24" s="35">
        <v>33000</v>
      </c>
      <c r="D24" s="28" t="s">
        <v>36</v>
      </c>
    </row>
    <row r="25" spans="1:4" ht="78.75" x14ac:dyDescent="0.25">
      <c r="A25" s="12"/>
      <c r="B25" s="11" t="s">
        <v>59</v>
      </c>
      <c r="C25" s="35">
        <v>33000</v>
      </c>
      <c r="D25" s="28" t="s">
        <v>36</v>
      </c>
    </row>
    <row r="26" spans="1:4" ht="78.75" x14ac:dyDescent="0.25">
      <c r="A26" s="12"/>
      <c r="B26" s="11" t="s">
        <v>60</v>
      </c>
      <c r="C26" s="35">
        <v>33000</v>
      </c>
      <c r="D26" s="24" t="s">
        <v>37</v>
      </c>
    </row>
    <row r="27" spans="1:4" ht="94.5" x14ac:dyDescent="0.25">
      <c r="A27" s="12"/>
      <c r="B27" s="11" t="s">
        <v>68</v>
      </c>
      <c r="C27" s="35">
        <v>33000</v>
      </c>
      <c r="D27" s="24" t="s">
        <v>38</v>
      </c>
    </row>
    <row r="28" spans="1:4" ht="78.75" x14ac:dyDescent="0.25">
      <c r="A28" s="12"/>
      <c r="B28" s="19" t="s">
        <v>66</v>
      </c>
      <c r="C28" s="35">
        <v>40000</v>
      </c>
      <c r="D28" s="29" t="s">
        <v>39</v>
      </c>
    </row>
    <row r="29" spans="1:4" ht="63" x14ac:dyDescent="0.25">
      <c r="A29" s="12"/>
      <c r="B29" s="19" t="s">
        <v>67</v>
      </c>
      <c r="C29" s="35">
        <v>35000</v>
      </c>
      <c r="D29" s="29" t="s">
        <v>40</v>
      </c>
    </row>
    <row r="30" spans="1:4" ht="78.75" x14ac:dyDescent="0.25">
      <c r="A30" s="12"/>
      <c r="B30" s="11" t="s">
        <v>65</v>
      </c>
      <c r="C30" s="35">
        <v>40000</v>
      </c>
      <c r="D30" s="24" t="s">
        <v>41</v>
      </c>
    </row>
    <row r="31" spans="1:4" ht="78.75" x14ac:dyDescent="0.25">
      <c r="A31" s="12"/>
      <c r="B31" s="19" t="s">
        <v>49</v>
      </c>
      <c r="C31" s="35">
        <v>25000</v>
      </c>
      <c r="D31" s="29" t="s">
        <v>42</v>
      </c>
    </row>
    <row r="32" spans="1:4" ht="126" x14ac:dyDescent="0.25">
      <c r="A32" s="12"/>
      <c r="B32" s="18" t="s">
        <v>64</v>
      </c>
      <c r="C32" s="20">
        <v>12500</v>
      </c>
      <c r="D32" s="25" t="s">
        <v>43</v>
      </c>
    </row>
    <row r="33" spans="1:4" ht="126" x14ac:dyDescent="0.25">
      <c r="A33" s="12"/>
      <c r="B33" s="11" t="s">
        <v>63</v>
      </c>
      <c r="C33" s="20">
        <v>12500</v>
      </c>
      <c r="D33" s="25" t="s">
        <v>43</v>
      </c>
    </row>
    <row r="34" spans="1:4" ht="126" x14ac:dyDescent="0.25">
      <c r="A34" s="12"/>
      <c r="B34" s="11" t="s">
        <v>62</v>
      </c>
      <c r="C34" s="35">
        <v>12500</v>
      </c>
      <c r="D34" s="25" t="s">
        <v>43</v>
      </c>
    </row>
    <row r="35" spans="1:4" ht="126" x14ac:dyDescent="0.25">
      <c r="A35" s="12"/>
      <c r="B35" s="11" t="s">
        <v>61</v>
      </c>
      <c r="C35" s="35">
        <v>12500</v>
      </c>
      <c r="D35" s="25" t="s">
        <v>43</v>
      </c>
    </row>
    <row r="36" spans="1:4" ht="94.5" x14ac:dyDescent="0.25">
      <c r="A36" s="12"/>
      <c r="B36" s="18" t="s">
        <v>46</v>
      </c>
      <c r="C36" s="20">
        <v>69000</v>
      </c>
      <c r="D36" s="25" t="s">
        <v>44</v>
      </c>
    </row>
    <row r="37" spans="1:4" x14ac:dyDescent="0.25">
      <c r="A37" s="12"/>
      <c r="B37" s="19"/>
      <c r="C37" s="35"/>
      <c r="D37" s="29"/>
    </row>
    <row r="38" spans="1:4" x14ac:dyDescent="0.25">
      <c r="A38" s="12"/>
      <c r="B38" s="19"/>
      <c r="C38" s="35"/>
      <c r="D38" s="29"/>
    </row>
    <row r="39" spans="1:4" x14ac:dyDescent="0.25">
      <c r="A39" s="12"/>
      <c r="B39" s="19"/>
      <c r="C39" s="35"/>
      <c r="D39" s="29"/>
    </row>
    <row r="40" spans="1:4" x14ac:dyDescent="0.25">
      <c r="A40" s="12"/>
      <c r="B40" s="19"/>
      <c r="C40" s="35"/>
      <c r="D40" s="29"/>
    </row>
    <row r="41" spans="1:4" ht="16.5" thickBot="1" x14ac:dyDescent="0.3">
      <c r="A41" s="17" t="s">
        <v>69</v>
      </c>
      <c r="B41" s="16"/>
      <c r="C41" s="36">
        <f>SUM(C4:C38)</f>
        <v>809625.1</v>
      </c>
      <c r="D41" s="30"/>
    </row>
    <row r="42" spans="1:4" ht="47.25" x14ac:dyDescent="0.25">
      <c r="A42" s="7"/>
      <c r="B42" s="15" t="s">
        <v>16</v>
      </c>
      <c r="C42" s="37"/>
      <c r="D42" s="31"/>
    </row>
    <row r="44" spans="1:4" ht="31.5" x14ac:dyDescent="0.25">
      <c r="A44" s="13" t="s">
        <v>13</v>
      </c>
      <c r="B44" s="14" t="s">
        <v>5</v>
      </c>
    </row>
    <row r="45" spans="1:4" ht="31.5" x14ac:dyDescent="0.25">
      <c r="B45" s="14" t="s">
        <v>6</v>
      </c>
    </row>
    <row r="46" spans="1:4" x14ac:dyDescent="0.25">
      <c r="B46" s="14" t="s">
        <v>7</v>
      </c>
    </row>
    <row r="47" spans="1:4" ht="31.5" x14ac:dyDescent="0.25">
      <c r="B47" s="14" t="s">
        <v>8</v>
      </c>
    </row>
    <row r="48" spans="1:4" ht="31.5" x14ac:dyDescent="0.25">
      <c r="B48" s="14" t="s">
        <v>9</v>
      </c>
    </row>
    <row r="49" spans="2:2" x14ac:dyDescent="0.25">
      <c r="B49" s="14" t="s">
        <v>10</v>
      </c>
    </row>
    <row r="50" spans="2:2" x14ac:dyDescent="0.25">
      <c r="B50" s="14" t="s">
        <v>11</v>
      </c>
    </row>
    <row r="51" spans="2:2" x14ac:dyDescent="0.25">
      <c r="B51" s="14" t="s">
        <v>12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Uživatel</cp:lastModifiedBy>
  <cp:lastPrinted>2019-03-06T11:21:58Z</cp:lastPrinted>
  <dcterms:created xsi:type="dcterms:W3CDTF">2017-07-12T08:14:05Z</dcterms:created>
  <dcterms:modified xsi:type="dcterms:W3CDTF">2020-09-15T20:29:05Z</dcterms:modified>
</cp:coreProperties>
</file>