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udijní oddělení\Přijímací řízení\"/>
    </mc:Choice>
  </mc:AlternateContent>
  <bookViews>
    <workbookView xWindow="0" yWindow="0" windowWidth="21570" windowHeight="10200"/>
  </bookViews>
  <sheets>
    <sheet name="20_21" sheetId="1" r:id="rId1"/>
  </sheets>
  <definedNames>
    <definedName name="_xlnm.Print_Area" localSheetId="0">'20_21'!$A$1:$X$15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O15" i="1"/>
  <c r="M15" i="1"/>
  <c r="L15" i="1"/>
  <c r="J15" i="1"/>
  <c r="N15" i="1" s="1"/>
  <c r="N16" i="1" s="1"/>
  <c r="I15" i="1"/>
  <c r="F15" i="1"/>
  <c r="C15" i="1"/>
  <c r="B15" i="1"/>
  <c r="X14" i="1"/>
  <c r="T14" i="1"/>
  <c r="D14" i="1"/>
  <c r="X13" i="1"/>
  <c r="T13" i="1"/>
  <c r="D13" i="1"/>
  <c r="X12" i="1"/>
  <c r="T12" i="1"/>
  <c r="D12" i="1"/>
  <c r="X11" i="1"/>
  <c r="T11" i="1"/>
  <c r="D11" i="1"/>
  <c r="X10" i="1"/>
  <c r="T10" i="1"/>
  <c r="D10" i="1"/>
  <c r="X9" i="1"/>
  <c r="T9" i="1"/>
  <c r="D9" i="1"/>
  <c r="X8" i="1"/>
  <c r="T8" i="1"/>
  <c r="D8" i="1"/>
  <c r="T7" i="1"/>
  <c r="D7" i="1"/>
  <c r="T6" i="1"/>
  <c r="D6" i="1"/>
  <c r="D16" i="1" s="1"/>
  <c r="X5" i="1"/>
  <c r="T5" i="1"/>
  <c r="D5" i="1"/>
  <c r="X4" i="1"/>
  <c r="X15" i="1" s="1"/>
  <c r="T4" i="1"/>
  <c r="T15" i="1" s="1"/>
  <c r="T16" i="1" s="1"/>
  <c r="D4" i="1"/>
  <c r="D15" i="1" s="1"/>
</calcChain>
</file>

<file path=xl/sharedStrings.xml><?xml version="1.0" encoding="utf-8"?>
<sst xmlns="http://schemas.openxmlformats.org/spreadsheetml/2006/main" count="83" uniqueCount="58">
  <si>
    <t>Přehled o průběhu přijímacího řízení pro akademický rok 2020/2021</t>
  </si>
  <si>
    <t>Počet přihlášek</t>
  </si>
  <si>
    <t>Nezaplacené přihlášky</t>
  </si>
  <si>
    <t>Zaplacené přihlášky</t>
  </si>
  <si>
    <t>Přijatí
bez PŘ</t>
  </si>
  <si>
    <t>Plán</t>
  </si>
  <si>
    <t>Max.bodů</t>
  </si>
  <si>
    <t>Body pro
přijetí</t>
  </si>
  <si>
    <t xml:space="preserve">Konalo 
PŘ
I.kolo
</t>
  </si>
  <si>
    <t xml:space="preserve">Přijato
I. kolo
</t>
  </si>
  <si>
    <t>Náhradní termín
pozváno</t>
  </si>
  <si>
    <t>Náhradní termín
konalo</t>
  </si>
  <si>
    <t xml:space="preserve">Přijat po
náhradním termínu
</t>
  </si>
  <si>
    <t>Body po "D"</t>
  </si>
  <si>
    <t xml:space="preserve">Přijato
po "D"
</t>
  </si>
  <si>
    <t>Body po "D2"</t>
  </si>
  <si>
    <t xml:space="preserve">Přijato
po "D2"
</t>
  </si>
  <si>
    <t>Body po "D3"</t>
  </si>
  <si>
    <t xml:space="preserve">Přijato
po "D3"
</t>
  </si>
  <si>
    <t xml:space="preserve">Přijato
celkem </t>
  </si>
  <si>
    <t>Počty 
odvolaných</t>
  </si>
  <si>
    <t>Počet zapsaných ke studiu</t>
  </si>
  <si>
    <t>Počty zanechaných</t>
  </si>
  <si>
    <t>Zapsaných celkem</t>
  </si>
  <si>
    <t>Zápis v září</t>
  </si>
  <si>
    <t xml:space="preserve">Všeobecné lékařství        </t>
  </si>
  <si>
    <t xml:space="preserve">Zubní lékařství        </t>
  </si>
  <si>
    <t>Adiktologie-prezenční</t>
  </si>
  <si>
    <t>Adiktologie-kombinovaná</t>
  </si>
  <si>
    <t>Ergoterapie</t>
  </si>
  <si>
    <t>Fyzioterapie</t>
  </si>
  <si>
    <t>Nutriční terapie-prezenční</t>
  </si>
  <si>
    <t>Nutriční terapie-kombinovaná</t>
  </si>
  <si>
    <t>Porodní asistentka-prezenční</t>
  </si>
  <si>
    <t>nav. Adiktologie-kombinovaná</t>
  </si>
  <si>
    <t>nav. Ergoterapie pro dospělé - kombinovaná</t>
  </si>
  <si>
    <t>25(20)</t>
  </si>
  <si>
    <t>nezaplacené</t>
  </si>
  <si>
    <t xml:space="preserve">Celkem přijato </t>
  </si>
  <si>
    <t xml:space="preserve">Zkoušky s agenty </t>
  </si>
  <si>
    <t xml:space="preserve">Zapsaných celkem </t>
  </si>
  <si>
    <t xml:space="preserve">Anglická paralelka - všeobecné lékařství </t>
  </si>
  <si>
    <t xml:space="preserve">Anglická paralelka - zubní lékařství </t>
  </si>
  <si>
    <t xml:space="preserve">** počty včetně CŽV </t>
  </si>
  <si>
    <t xml:space="preserve">Přehled uchazečů BEZ přijímacích zkoušek </t>
  </si>
  <si>
    <t>Ak. rok</t>
  </si>
  <si>
    <t>Uchazečů</t>
  </si>
  <si>
    <t>Průměr pro přijetí</t>
  </si>
  <si>
    <t>Přijato</t>
  </si>
  <si>
    <t>LEK-450</t>
  </si>
  <si>
    <t xml:space="preserve">LEK </t>
  </si>
  <si>
    <t>FYZIO</t>
  </si>
  <si>
    <t>MADI</t>
  </si>
  <si>
    <t xml:space="preserve">MADI </t>
  </si>
  <si>
    <t>Přehled uchazečů o bonifikaci</t>
  </si>
  <si>
    <t>bonifikace matematika</t>
  </si>
  <si>
    <t>bonifikace olympiáda</t>
  </si>
  <si>
    <t xml:space="preserve">ZUB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</si>
</sst>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48"/>
      <name val="Times New Roman"/>
      <family val="1"/>
      <charset val="238"/>
    </font>
    <font>
      <b/>
      <sz val="7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b/>
      <sz val="9"/>
      <name val="Times New Roman"/>
      <family val="1"/>
      <charset val="238"/>
    </font>
    <font>
      <b/>
      <sz val="9"/>
      <color rgb="FF00B050"/>
      <name val="Times New Roman"/>
      <family val="1"/>
      <charset val="238"/>
    </font>
    <font>
      <b/>
      <sz val="9"/>
      <color indexed="48"/>
      <name val="Times New Roman"/>
      <family val="1"/>
      <charset val="238"/>
    </font>
    <font>
      <b/>
      <sz val="9"/>
      <color rgb="FF0066FF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9"/>
      <color indexed="3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8"/>
      <color indexed="3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color indexed="44"/>
      <name val="Times New Roman"/>
      <family val="1"/>
      <charset val="238"/>
    </font>
    <font>
      <sz val="10"/>
      <name val="Bookman Old Style"/>
      <family val="1"/>
      <charset val="238"/>
    </font>
    <font>
      <b/>
      <sz val="14"/>
      <name val="Times New Roman"/>
      <family val="1"/>
      <charset val="238"/>
    </font>
    <font>
      <b/>
      <u val="double"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18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 wrapText="1"/>
    </xf>
    <xf numFmtId="0" fontId="3" fillId="0" borderId="1" xfId="0" applyFont="1" applyBorder="1" applyAlignment="1">
      <alignment horizontal="center" vertical="center" textRotation="180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180" wrapText="1"/>
    </xf>
    <xf numFmtId="0" fontId="8" fillId="0" borderId="1" xfId="0" applyFont="1" applyBorder="1" applyAlignment="1">
      <alignment horizontal="center" vertical="center" textRotation="180" wrapText="1"/>
    </xf>
    <xf numFmtId="0" fontId="7" fillId="0" borderId="1" xfId="0" applyFont="1" applyFill="1" applyBorder="1" applyAlignment="1">
      <alignment horizontal="center" vertical="center" textRotation="180" wrapText="1"/>
    </xf>
    <xf numFmtId="0" fontId="0" fillId="0" borderId="1" xfId="0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/>
    <xf numFmtId="0" fontId="1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6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Border="1"/>
    <xf numFmtId="1" fontId="19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/>
    <xf numFmtId="1" fontId="11" fillId="3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18" fillId="0" borderId="0" xfId="0" applyFont="1" applyFill="1" applyBorder="1" applyAlignment="1">
      <alignment horizontal="center"/>
    </xf>
    <xf numFmtId="0" fontId="0" fillId="0" borderId="0" xfId="0" applyBorder="1"/>
    <xf numFmtId="0" fontId="10" fillId="0" borderId="2" xfId="0" applyFont="1" applyFill="1" applyBorder="1"/>
    <xf numFmtId="1" fontId="2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23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1" fontId="23" fillId="0" borderId="1" xfId="0" applyNumberFormat="1" applyFont="1" applyFill="1" applyBorder="1" applyAlignment="1">
      <alignment horizontal="center"/>
    </xf>
    <xf numFmtId="0" fontId="1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" fontId="23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Border="1"/>
    <xf numFmtId="0" fontId="25" fillId="0" borderId="0" xfId="0" applyFont="1"/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Border="1"/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tabSelected="1" topLeftCell="D1" workbookViewId="0">
      <selection activeCell="Y4" sqref="Y4"/>
    </sheetView>
  </sheetViews>
  <sheetFormatPr defaultRowHeight="12.75" x14ac:dyDescent="0.2"/>
  <cols>
    <col min="1" max="1" width="37.28515625" customWidth="1"/>
    <col min="2" max="2" width="6.7109375" customWidth="1"/>
    <col min="3" max="3" width="4.5703125" customWidth="1"/>
    <col min="4" max="4" width="7" customWidth="1"/>
    <col min="5" max="5" width="6" customWidth="1"/>
    <col min="6" max="6" width="6.140625" customWidth="1"/>
    <col min="7" max="7" width="8.140625" customWidth="1"/>
    <col min="8" max="8" width="8" customWidth="1"/>
    <col min="9" max="9" width="8.85546875" customWidth="1"/>
    <col min="10" max="10" width="6.140625" customWidth="1"/>
    <col min="11" max="11" width="6.7109375" customWidth="1"/>
    <col min="12" max="12" width="7.28515625" customWidth="1"/>
    <col min="13" max="13" width="7.5703125" customWidth="1"/>
    <col min="14" max="14" width="5.5703125" customWidth="1"/>
    <col min="15" max="15" width="5.28515625" customWidth="1"/>
    <col min="16" max="16" width="7.28515625" customWidth="1"/>
    <col min="17" max="19" width="5.28515625" customWidth="1"/>
    <col min="20" max="20" width="6.28515625" customWidth="1"/>
    <col min="21" max="21" width="4.140625" customWidth="1"/>
    <col min="22" max="22" width="4.85546875" customWidth="1"/>
    <col min="23" max="23" width="3.5703125" customWidth="1"/>
    <col min="24" max="24" width="6.7109375" customWidth="1"/>
    <col min="25" max="25" width="6.42578125" customWidth="1"/>
  </cols>
  <sheetData>
    <row r="1" spans="1:25" ht="15.75" x14ac:dyDescent="0.2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x14ac:dyDescent="0.2">
      <c r="A2" s="1"/>
      <c r="B2" s="2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71.25" x14ac:dyDescent="0.2">
      <c r="A3" s="4"/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2" t="s">
        <v>10</v>
      </c>
      <c r="L3" s="12" t="s">
        <v>11</v>
      </c>
      <c r="M3" s="13" t="s">
        <v>12</v>
      </c>
      <c r="N3" s="9" t="s">
        <v>13</v>
      </c>
      <c r="O3" s="10" t="s">
        <v>14</v>
      </c>
      <c r="P3" s="9" t="s">
        <v>15</v>
      </c>
      <c r="Q3" s="10" t="s">
        <v>16</v>
      </c>
      <c r="R3" s="9" t="s">
        <v>17</v>
      </c>
      <c r="S3" s="10" t="s">
        <v>18</v>
      </c>
      <c r="T3" s="14" t="s">
        <v>19</v>
      </c>
      <c r="U3" s="15" t="s">
        <v>20</v>
      </c>
      <c r="V3" s="15" t="s">
        <v>21</v>
      </c>
      <c r="W3" s="15" t="s">
        <v>22</v>
      </c>
      <c r="X3" s="16" t="s">
        <v>23</v>
      </c>
      <c r="Y3" s="17" t="s">
        <v>24</v>
      </c>
    </row>
    <row r="4" spans="1:25" ht="17.25" customHeight="1" x14ac:dyDescent="0.2">
      <c r="A4" s="18" t="s">
        <v>25</v>
      </c>
      <c r="B4" s="19">
        <v>2787</v>
      </c>
      <c r="C4" s="20">
        <v>50</v>
      </c>
      <c r="D4" s="21">
        <f>B4-C4</f>
        <v>2737</v>
      </c>
      <c r="E4" s="22">
        <v>450</v>
      </c>
      <c r="F4" s="23">
        <v>680</v>
      </c>
      <c r="G4" s="24">
        <v>270</v>
      </c>
      <c r="H4" s="25">
        <v>126</v>
      </c>
      <c r="I4" s="24">
        <v>1619</v>
      </c>
      <c r="J4" s="26">
        <v>403</v>
      </c>
      <c r="K4" s="24">
        <v>136</v>
      </c>
      <c r="L4" s="24">
        <v>98</v>
      </c>
      <c r="M4" s="26">
        <v>18</v>
      </c>
      <c r="N4" s="27">
        <v>120</v>
      </c>
      <c r="O4" s="28">
        <v>81</v>
      </c>
      <c r="P4" s="27">
        <v>106</v>
      </c>
      <c r="Q4" s="28">
        <v>210</v>
      </c>
      <c r="R4" s="27">
        <v>100</v>
      </c>
      <c r="S4" s="28">
        <v>113</v>
      </c>
      <c r="T4" s="29">
        <f>E4+J4+M4+O4+Q4+S4</f>
        <v>1275</v>
      </c>
      <c r="U4" s="30">
        <v>23</v>
      </c>
      <c r="V4" s="30">
        <v>506</v>
      </c>
      <c r="W4" s="31">
        <v>25</v>
      </c>
      <c r="X4" s="32">
        <f>V4-W4</f>
        <v>481</v>
      </c>
      <c r="Y4" s="33">
        <v>41</v>
      </c>
    </row>
    <row r="5" spans="1:25" ht="17.25" customHeight="1" x14ac:dyDescent="0.2">
      <c r="A5" s="18" t="s">
        <v>26</v>
      </c>
      <c r="B5" s="19">
        <v>914</v>
      </c>
      <c r="C5" s="20">
        <v>26</v>
      </c>
      <c r="D5" s="21">
        <f t="shared" ref="D5:D14" si="0">B5-C5</f>
        <v>888</v>
      </c>
      <c r="E5" s="22"/>
      <c r="F5" s="34">
        <v>50</v>
      </c>
      <c r="G5" s="24">
        <v>270</v>
      </c>
      <c r="H5" s="25">
        <v>160</v>
      </c>
      <c r="I5" s="24">
        <v>634</v>
      </c>
      <c r="J5" s="26">
        <v>55</v>
      </c>
      <c r="K5" s="24">
        <v>63</v>
      </c>
      <c r="L5" s="24">
        <v>57</v>
      </c>
      <c r="M5" s="26">
        <v>3</v>
      </c>
      <c r="N5" s="27">
        <v>155</v>
      </c>
      <c r="O5" s="28">
        <v>7</v>
      </c>
      <c r="P5" s="27">
        <v>152</v>
      </c>
      <c r="Q5" s="28">
        <v>7</v>
      </c>
      <c r="R5" s="28"/>
      <c r="S5" s="28"/>
      <c r="T5" s="29">
        <f>E5+J5+M5+O5+Q5</f>
        <v>72</v>
      </c>
      <c r="U5" s="30">
        <v>12</v>
      </c>
      <c r="V5" s="30">
        <v>51</v>
      </c>
      <c r="W5" s="31">
        <v>1</v>
      </c>
      <c r="X5" s="32">
        <f t="shared" ref="X5:X14" si="1">V5-W5</f>
        <v>50</v>
      </c>
      <c r="Y5" s="33">
        <v>1</v>
      </c>
    </row>
    <row r="6" spans="1:25" ht="17.25" customHeight="1" x14ac:dyDescent="0.2">
      <c r="A6" s="18" t="s">
        <v>27</v>
      </c>
      <c r="B6" s="19">
        <v>244</v>
      </c>
      <c r="C6" s="20">
        <v>9</v>
      </c>
      <c r="D6" s="21">
        <f t="shared" si="0"/>
        <v>235</v>
      </c>
      <c r="E6" s="22"/>
      <c r="F6" s="23">
        <v>30</v>
      </c>
      <c r="G6" s="24">
        <v>150</v>
      </c>
      <c r="H6" s="25">
        <v>89</v>
      </c>
      <c r="I6" s="24">
        <v>174</v>
      </c>
      <c r="J6" s="26">
        <v>36</v>
      </c>
      <c r="K6" s="24">
        <v>13</v>
      </c>
      <c r="L6" s="24">
        <v>11</v>
      </c>
      <c r="M6" s="26">
        <v>5</v>
      </c>
      <c r="N6" s="27">
        <v>87</v>
      </c>
      <c r="O6" s="28">
        <v>3</v>
      </c>
      <c r="P6" s="27"/>
      <c r="Q6" s="28"/>
      <c r="R6" s="28"/>
      <c r="S6" s="28"/>
      <c r="T6" s="29">
        <f t="shared" ref="T6:T13" si="2">E6+J6+M6+O6</f>
        <v>44</v>
      </c>
      <c r="U6" s="30">
        <v>10</v>
      </c>
      <c r="V6" s="30">
        <v>37</v>
      </c>
      <c r="W6" s="31"/>
      <c r="X6" s="32">
        <v>38</v>
      </c>
      <c r="Y6" s="33">
        <v>1</v>
      </c>
    </row>
    <row r="7" spans="1:25" ht="17.25" customHeight="1" x14ac:dyDescent="0.2">
      <c r="A7" s="18" t="s">
        <v>28</v>
      </c>
      <c r="B7" s="19">
        <v>221</v>
      </c>
      <c r="C7" s="20">
        <v>22</v>
      </c>
      <c r="D7" s="21">
        <f t="shared" si="0"/>
        <v>199</v>
      </c>
      <c r="E7" s="22"/>
      <c r="F7" s="35">
        <v>30</v>
      </c>
      <c r="G7" s="24">
        <v>150</v>
      </c>
      <c r="H7" s="25">
        <v>95</v>
      </c>
      <c r="I7" s="24">
        <v>126</v>
      </c>
      <c r="J7" s="26">
        <v>31</v>
      </c>
      <c r="K7" s="24">
        <v>5</v>
      </c>
      <c r="L7" s="24">
        <v>4</v>
      </c>
      <c r="M7" s="26">
        <v>1</v>
      </c>
      <c r="N7" s="36">
        <v>87</v>
      </c>
      <c r="O7" s="28">
        <v>14</v>
      </c>
      <c r="P7" s="27"/>
      <c r="Q7" s="28"/>
      <c r="R7" s="28"/>
      <c r="S7" s="28"/>
      <c r="T7" s="29">
        <f t="shared" si="2"/>
        <v>46</v>
      </c>
      <c r="U7" s="30"/>
      <c r="V7" s="30">
        <v>40</v>
      </c>
      <c r="W7" s="31"/>
      <c r="X7" s="32">
        <v>39</v>
      </c>
      <c r="Y7" s="33">
        <v>3</v>
      </c>
    </row>
    <row r="8" spans="1:25" ht="17.25" customHeight="1" x14ac:dyDescent="0.2">
      <c r="A8" s="18" t="s">
        <v>29</v>
      </c>
      <c r="B8" s="19">
        <v>143</v>
      </c>
      <c r="C8" s="20">
        <v>5</v>
      </c>
      <c r="D8" s="21">
        <f t="shared" si="0"/>
        <v>138</v>
      </c>
      <c r="E8" s="22"/>
      <c r="F8" s="35">
        <v>25</v>
      </c>
      <c r="G8" s="24">
        <v>100</v>
      </c>
      <c r="H8" s="25">
        <v>53</v>
      </c>
      <c r="I8" s="24">
        <v>128</v>
      </c>
      <c r="J8" s="26">
        <v>30</v>
      </c>
      <c r="K8" s="24">
        <v>3</v>
      </c>
      <c r="L8" s="37">
        <v>3</v>
      </c>
      <c r="M8" s="26">
        <v>1</v>
      </c>
      <c r="N8" s="27">
        <v>46</v>
      </c>
      <c r="O8" s="28">
        <v>16</v>
      </c>
      <c r="P8" s="27"/>
      <c r="Q8" s="28"/>
      <c r="R8" s="28"/>
      <c r="S8" s="28"/>
      <c r="T8" s="29">
        <f t="shared" si="2"/>
        <v>47</v>
      </c>
      <c r="U8" s="30"/>
      <c r="V8" s="30">
        <v>26</v>
      </c>
      <c r="W8" s="31">
        <v>1</v>
      </c>
      <c r="X8" s="32">
        <f t="shared" si="1"/>
        <v>25</v>
      </c>
      <c r="Y8" s="33"/>
    </row>
    <row r="9" spans="1:25" ht="17.25" customHeight="1" x14ac:dyDescent="0.2">
      <c r="A9" s="18" t="s">
        <v>30</v>
      </c>
      <c r="B9" s="19">
        <v>570</v>
      </c>
      <c r="C9" s="20">
        <v>15</v>
      </c>
      <c r="D9" s="21">
        <f t="shared" si="0"/>
        <v>555</v>
      </c>
      <c r="E9" s="22">
        <v>19</v>
      </c>
      <c r="F9" s="35">
        <v>35</v>
      </c>
      <c r="G9" s="24">
        <v>100</v>
      </c>
      <c r="H9" s="25">
        <v>76</v>
      </c>
      <c r="I9" s="24">
        <v>434</v>
      </c>
      <c r="J9" s="26">
        <v>31</v>
      </c>
      <c r="K9" s="24">
        <v>26</v>
      </c>
      <c r="L9" s="24">
        <v>23</v>
      </c>
      <c r="M9" s="26">
        <v>2</v>
      </c>
      <c r="N9" s="27">
        <v>71</v>
      </c>
      <c r="O9" s="28">
        <v>15</v>
      </c>
      <c r="P9" s="27"/>
      <c r="Q9" s="28"/>
      <c r="R9" s="28"/>
      <c r="S9" s="28"/>
      <c r="T9" s="29">
        <f t="shared" si="2"/>
        <v>67</v>
      </c>
      <c r="U9" s="30">
        <v>5</v>
      </c>
      <c r="V9" s="30">
        <v>35</v>
      </c>
      <c r="W9" s="31"/>
      <c r="X9" s="32">
        <f t="shared" si="1"/>
        <v>35</v>
      </c>
      <c r="Y9" s="33"/>
    </row>
    <row r="10" spans="1:25" ht="17.25" customHeight="1" x14ac:dyDescent="0.2">
      <c r="A10" s="18" t="s">
        <v>31</v>
      </c>
      <c r="B10" s="19">
        <v>239</v>
      </c>
      <c r="C10" s="20">
        <v>15</v>
      </c>
      <c r="D10" s="21">
        <f t="shared" si="0"/>
        <v>224</v>
      </c>
      <c r="E10" s="22"/>
      <c r="F10" s="35">
        <v>30</v>
      </c>
      <c r="G10" s="24">
        <v>100</v>
      </c>
      <c r="H10" s="25">
        <v>58</v>
      </c>
      <c r="I10" s="24">
        <v>173</v>
      </c>
      <c r="J10" s="26">
        <v>40</v>
      </c>
      <c r="K10" s="24">
        <v>10</v>
      </c>
      <c r="L10" s="24">
        <v>9</v>
      </c>
      <c r="M10" s="26">
        <v>3</v>
      </c>
      <c r="N10" s="27">
        <v>53</v>
      </c>
      <c r="O10" s="28">
        <v>13</v>
      </c>
      <c r="P10" s="27"/>
      <c r="Q10" s="28"/>
      <c r="R10" s="28"/>
      <c r="S10" s="28"/>
      <c r="T10" s="29">
        <f t="shared" si="2"/>
        <v>56</v>
      </c>
      <c r="U10" s="30">
        <v>1</v>
      </c>
      <c r="V10" s="30">
        <v>33</v>
      </c>
      <c r="W10" s="31">
        <v>2</v>
      </c>
      <c r="X10" s="32">
        <f t="shared" si="1"/>
        <v>31</v>
      </c>
      <c r="Y10" s="33">
        <v>3</v>
      </c>
    </row>
    <row r="11" spans="1:25" ht="17.25" customHeight="1" x14ac:dyDescent="0.2">
      <c r="A11" s="18" t="s">
        <v>32</v>
      </c>
      <c r="B11" s="19">
        <v>175</v>
      </c>
      <c r="C11" s="20">
        <v>13</v>
      </c>
      <c r="D11" s="21">
        <f t="shared" si="0"/>
        <v>162</v>
      </c>
      <c r="E11" s="22"/>
      <c r="F11" s="35">
        <v>30</v>
      </c>
      <c r="G11" s="24">
        <v>100</v>
      </c>
      <c r="H11" s="25">
        <v>47</v>
      </c>
      <c r="I11" s="24">
        <v>98</v>
      </c>
      <c r="J11" s="26">
        <v>35</v>
      </c>
      <c r="K11" s="24">
        <v>3</v>
      </c>
      <c r="L11" s="24">
        <v>3</v>
      </c>
      <c r="M11" s="26">
        <v>1</v>
      </c>
      <c r="N11" s="27">
        <v>41</v>
      </c>
      <c r="O11" s="28">
        <v>10</v>
      </c>
      <c r="P11" s="27"/>
      <c r="Q11" s="28"/>
      <c r="R11" s="28"/>
      <c r="S11" s="28"/>
      <c r="T11" s="29">
        <f t="shared" si="2"/>
        <v>46</v>
      </c>
      <c r="U11" s="30"/>
      <c r="V11" s="30">
        <v>40</v>
      </c>
      <c r="W11" s="31"/>
      <c r="X11" s="32">
        <f t="shared" si="1"/>
        <v>40</v>
      </c>
      <c r="Y11" s="33">
        <v>2</v>
      </c>
    </row>
    <row r="12" spans="1:25" ht="17.25" customHeight="1" x14ac:dyDescent="0.2">
      <c r="A12" s="18" t="s">
        <v>33</v>
      </c>
      <c r="B12" s="19">
        <v>176</v>
      </c>
      <c r="C12" s="20">
        <v>5</v>
      </c>
      <c r="D12" s="21">
        <f t="shared" si="0"/>
        <v>171</v>
      </c>
      <c r="E12" s="22"/>
      <c r="F12" s="35">
        <v>25</v>
      </c>
      <c r="G12" s="24">
        <v>100</v>
      </c>
      <c r="H12" s="25">
        <v>45</v>
      </c>
      <c r="I12" s="24">
        <v>129</v>
      </c>
      <c r="J12" s="26">
        <v>40</v>
      </c>
      <c r="K12" s="24">
        <v>10</v>
      </c>
      <c r="L12" s="24">
        <v>6</v>
      </c>
      <c r="M12" s="26">
        <v>2</v>
      </c>
      <c r="N12" s="27">
        <v>42</v>
      </c>
      <c r="O12" s="28">
        <v>10</v>
      </c>
      <c r="P12" s="27"/>
      <c r="Q12" s="28"/>
      <c r="R12" s="28"/>
      <c r="S12" s="28"/>
      <c r="T12" s="29">
        <f t="shared" si="2"/>
        <v>52</v>
      </c>
      <c r="U12" s="30">
        <v>1</v>
      </c>
      <c r="V12" s="30">
        <v>31</v>
      </c>
      <c r="W12" s="31">
        <v>2</v>
      </c>
      <c r="X12" s="32">
        <f t="shared" si="1"/>
        <v>29</v>
      </c>
      <c r="Y12" s="33"/>
    </row>
    <row r="13" spans="1:25" ht="17.25" customHeight="1" x14ac:dyDescent="0.2">
      <c r="A13" s="18" t="s">
        <v>34</v>
      </c>
      <c r="B13" s="19">
        <v>84</v>
      </c>
      <c r="C13" s="20">
        <v>5</v>
      </c>
      <c r="D13" s="21">
        <f t="shared" si="0"/>
        <v>79</v>
      </c>
      <c r="E13" s="22">
        <v>5</v>
      </c>
      <c r="F13" s="35">
        <v>30</v>
      </c>
      <c r="G13" s="38">
        <v>50</v>
      </c>
      <c r="H13" s="25">
        <v>34</v>
      </c>
      <c r="I13" s="24">
        <v>56</v>
      </c>
      <c r="J13" s="26">
        <v>26</v>
      </c>
      <c r="K13" s="24">
        <v>3</v>
      </c>
      <c r="L13" s="24">
        <v>3</v>
      </c>
      <c r="M13" s="26">
        <v>1</v>
      </c>
      <c r="N13" s="39"/>
      <c r="O13" s="28"/>
      <c r="P13" s="27"/>
      <c r="Q13" s="28"/>
      <c r="R13" s="28"/>
      <c r="S13" s="28"/>
      <c r="T13" s="29">
        <f t="shared" si="2"/>
        <v>32</v>
      </c>
      <c r="U13" s="30">
        <v>3</v>
      </c>
      <c r="V13" s="30">
        <v>16</v>
      </c>
      <c r="W13" s="31"/>
      <c r="X13" s="32">
        <f t="shared" si="1"/>
        <v>16</v>
      </c>
      <c r="Y13" s="33">
        <v>7</v>
      </c>
    </row>
    <row r="14" spans="1:25" ht="17.25" customHeight="1" x14ac:dyDescent="0.2">
      <c r="A14" s="18" t="s">
        <v>35</v>
      </c>
      <c r="B14" s="19">
        <v>56</v>
      </c>
      <c r="C14" s="20">
        <v>2</v>
      </c>
      <c r="D14" s="21">
        <f t="shared" si="0"/>
        <v>54</v>
      </c>
      <c r="E14" s="22"/>
      <c r="F14" s="35" t="s">
        <v>36</v>
      </c>
      <c r="G14" s="38">
        <v>50</v>
      </c>
      <c r="H14" s="25">
        <v>23</v>
      </c>
      <c r="I14" s="24">
        <v>47</v>
      </c>
      <c r="J14" s="26">
        <v>28</v>
      </c>
      <c r="K14" s="24">
        <v>1</v>
      </c>
      <c r="L14" s="24">
        <v>1</v>
      </c>
      <c r="M14" s="26">
        <v>0</v>
      </c>
      <c r="N14" s="39"/>
      <c r="O14" s="28"/>
      <c r="P14" s="27">
        <v>21</v>
      </c>
      <c r="Q14" s="28">
        <v>6</v>
      </c>
      <c r="R14" s="28"/>
      <c r="S14" s="28"/>
      <c r="T14" s="29">
        <f>E14+J14+M14+O14+Q14</f>
        <v>34</v>
      </c>
      <c r="U14" s="30">
        <v>1</v>
      </c>
      <c r="V14" s="30">
        <v>14</v>
      </c>
      <c r="W14" s="31"/>
      <c r="X14" s="32">
        <f t="shared" si="1"/>
        <v>14</v>
      </c>
      <c r="Y14" s="33">
        <v>15</v>
      </c>
    </row>
    <row r="15" spans="1:25" ht="16.5" customHeight="1" x14ac:dyDescent="0.2">
      <c r="A15" s="40"/>
      <c r="B15" s="41">
        <f>SUM(B4:B14)</f>
        <v>5609</v>
      </c>
      <c r="C15" s="20">
        <f>SUM(C4:C14)</f>
        <v>167</v>
      </c>
      <c r="D15" s="20">
        <f>SUM(D4:D14)</f>
        <v>5442</v>
      </c>
      <c r="E15" s="42"/>
      <c r="F15" s="35">
        <f>SUM(F4:F14)</f>
        <v>965</v>
      </c>
      <c r="G15" s="38"/>
      <c r="H15" s="24"/>
      <c r="I15" s="24">
        <f>SUM(I6:I14)</f>
        <v>1365</v>
      </c>
      <c r="J15" s="43">
        <f>SUM(J4:J14)</f>
        <v>755</v>
      </c>
      <c r="K15" s="24"/>
      <c r="L15" s="24">
        <f>SUM(L4:L14)</f>
        <v>218</v>
      </c>
      <c r="M15" s="43">
        <f>SUM(M4:M14)</f>
        <v>37</v>
      </c>
      <c r="N15" s="44">
        <f>J15+M15</f>
        <v>792</v>
      </c>
      <c r="O15" s="24">
        <f>SUM(O4:O14)</f>
        <v>169</v>
      </c>
      <c r="P15" s="24"/>
      <c r="Q15" s="24"/>
      <c r="R15" s="24"/>
      <c r="S15" s="24"/>
      <c r="T15" s="45">
        <f>SUM(T4:T14)</f>
        <v>1771</v>
      </c>
      <c r="U15" s="24"/>
      <c r="V15" s="24"/>
      <c r="W15" s="31"/>
      <c r="X15" s="46">
        <f>SUM(X4:X14)</f>
        <v>798</v>
      </c>
      <c r="Y15" s="33"/>
    </row>
    <row r="16" spans="1:25" s="49" customFormat="1" x14ac:dyDescent="0.2">
      <c r="A16" s="47" t="s">
        <v>37</v>
      </c>
      <c r="B16" s="48"/>
      <c r="D16" s="50">
        <f>SUM(D6:D14)</f>
        <v>1817</v>
      </c>
      <c r="E16" s="51"/>
      <c r="F16" s="52"/>
      <c r="G16" s="53"/>
      <c r="H16" s="53"/>
      <c r="I16" s="54"/>
      <c r="J16" s="53">
        <f>I4+I5</f>
        <v>2253</v>
      </c>
      <c r="K16" s="53"/>
      <c r="L16" s="54"/>
      <c r="M16" s="55"/>
      <c r="N16" s="53">
        <f>N15+I19+I20</f>
        <v>1081</v>
      </c>
      <c r="O16" s="56"/>
      <c r="P16" s="56"/>
      <c r="Q16" s="56"/>
      <c r="R16" s="56"/>
      <c r="S16" s="56"/>
      <c r="T16" s="53">
        <f>T15+I20+I19</f>
        <v>2060</v>
      </c>
      <c r="U16" s="53"/>
      <c r="V16" s="53"/>
      <c r="W16" s="57"/>
    </row>
    <row r="17" spans="1:24" s="49" customFormat="1" x14ac:dyDescent="0.2">
      <c r="A17" s="58"/>
      <c r="B17" s="59"/>
      <c r="E17" s="51"/>
      <c r="F17" s="52"/>
      <c r="G17" s="53"/>
      <c r="H17" s="53"/>
      <c r="I17" s="54"/>
      <c r="J17" s="53"/>
      <c r="K17" s="53"/>
      <c r="L17" s="54"/>
      <c r="M17" s="55"/>
      <c r="N17" s="53"/>
      <c r="O17" s="56"/>
      <c r="P17" s="56"/>
      <c r="Q17" s="56"/>
      <c r="R17" s="56"/>
      <c r="S17" s="56"/>
      <c r="T17" s="53"/>
      <c r="U17" s="53"/>
      <c r="V17" s="53"/>
      <c r="W17" s="57"/>
    </row>
    <row r="18" spans="1:24" ht="59.25" customHeight="1" x14ac:dyDescent="0.2">
      <c r="A18" s="4"/>
      <c r="B18" s="5" t="s">
        <v>1</v>
      </c>
      <c r="C18" s="9" t="s">
        <v>2</v>
      </c>
      <c r="D18" s="9" t="s">
        <v>3</v>
      </c>
      <c r="E18" s="6" t="s">
        <v>4</v>
      </c>
      <c r="F18" s="7" t="s">
        <v>5</v>
      </c>
      <c r="G18" s="8" t="s">
        <v>6</v>
      </c>
      <c r="H18" s="9" t="s">
        <v>7</v>
      </c>
      <c r="I18" s="10" t="s">
        <v>38</v>
      </c>
      <c r="J18" s="11"/>
      <c r="K18" s="12"/>
      <c r="L18" s="12"/>
      <c r="M18" s="13"/>
      <c r="N18" s="9" t="s">
        <v>13</v>
      </c>
      <c r="O18" s="10" t="s">
        <v>14</v>
      </c>
      <c r="P18" s="10" t="s">
        <v>39</v>
      </c>
      <c r="Q18" s="10"/>
      <c r="R18" s="10"/>
      <c r="S18" s="10"/>
      <c r="T18" s="60" t="s">
        <v>19</v>
      </c>
      <c r="U18" s="15" t="s">
        <v>20</v>
      </c>
      <c r="V18" s="15" t="s">
        <v>21</v>
      </c>
      <c r="W18" s="15" t="s">
        <v>22</v>
      </c>
      <c r="X18" s="16" t="s">
        <v>40</v>
      </c>
    </row>
    <row r="19" spans="1:24" x14ac:dyDescent="0.2">
      <c r="A19" s="61" t="s">
        <v>41</v>
      </c>
      <c r="B19" s="62">
        <v>1103</v>
      </c>
      <c r="C19" s="20">
        <v>95</v>
      </c>
      <c r="D19" s="20">
        <v>1008</v>
      </c>
      <c r="E19" s="20">
        <v>0</v>
      </c>
      <c r="F19" s="63">
        <v>150</v>
      </c>
      <c r="G19" s="64">
        <v>330</v>
      </c>
      <c r="H19" s="31">
        <v>244</v>
      </c>
      <c r="I19" s="31">
        <v>260</v>
      </c>
      <c r="J19" s="65"/>
      <c r="K19" s="31"/>
      <c r="L19" s="31"/>
      <c r="M19" s="65"/>
      <c r="N19" s="66"/>
      <c r="O19" s="31"/>
      <c r="P19" s="31"/>
      <c r="Q19" s="31"/>
      <c r="R19" s="31"/>
      <c r="S19" s="31"/>
      <c r="T19" s="67"/>
      <c r="U19" s="31"/>
      <c r="V19" s="31"/>
      <c r="W19" s="31"/>
      <c r="X19" s="46"/>
    </row>
    <row r="20" spans="1:24" x14ac:dyDescent="0.2">
      <c r="A20" s="61" t="s">
        <v>42</v>
      </c>
      <c r="B20" s="62">
        <v>159</v>
      </c>
      <c r="C20" s="20">
        <v>18</v>
      </c>
      <c r="D20" s="20">
        <v>140</v>
      </c>
      <c r="E20" s="20">
        <v>0</v>
      </c>
      <c r="F20" s="63">
        <v>20</v>
      </c>
      <c r="G20" s="64">
        <v>330</v>
      </c>
      <c r="H20" s="31">
        <v>244</v>
      </c>
      <c r="I20" s="31">
        <v>29</v>
      </c>
      <c r="J20" s="65"/>
      <c r="K20" s="31"/>
      <c r="L20" s="31"/>
      <c r="M20" s="65"/>
      <c r="N20" s="66"/>
      <c r="O20" s="31"/>
      <c r="P20" s="31"/>
      <c r="Q20" s="31"/>
      <c r="R20" s="31"/>
      <c r="S20" s="31"/>
      <c r="T20" s="67"/>
      <c r="U20" s="31"/>
      <c r="V20" s="31"/>
      <c r="W20" s="31"/>
      <c r="X20" s="46"/>
    </row>
    <row r="21" spans="1:24" x14ac:dyDescent="0.2">
      <c r="A21" s="68"/>
      <c r="B21" s="69"/>
      <c r="C21" s="70"/>
      <c r="D21" s="71"/>
      <c r="E21" s="72"/>
      <c r="F21" s="69"/>
      <c r="G21" s="69"/>
      <c r="H21" s="70"/>
      <c r="I21" s="69"/>
      <c r="J21" s="69"/>
      <c r="K21" s="70"/>
      <c r="L21" s="73"/>
      <c r="M21" s="69"/>
      <c r="N21" s="74"/>
      <c r="O21" s="69"/>
      <c r="P21" s="69"/>
      <c r="Q21" s="69"/>
      <c r="R21" s="69"/>
      <c r="S21" s="69"/>
      <c r="T21" s="69"/>
      <c r="U21" s="69"/>
      <c r="V21" s="71"/>
    </row>
    <row r="22" spans="1:24" x14ac:dyDescent="0.2">
      <c r="A22" s="47" t="s">
        <v>43</v>
      </c>
      <c r="B22" s="2"/>
      <c r="C22" s="1"/>
      <c r="D22" s="1"/>
      <c r="E22" s="1"/>
      <c r="F22" s="1"/>
      <c r="G22" s="75"/>
      <c r="H22" s="75"/>
      <c r="I22" s="76"/>
      <c r="J22" s="75"/>
      <c r="K22" s="75"/>
      <c r="L22" s="75"/>
      <c r="M22" s="1"/>
      <c r="N22" s="77"/>
      <c r="O22" s="78"/>
      <c r="P22" s="78"/>
      <c r="Q22" s="78"/>
      <c r="R22" s="78"/>
      <c r="S22" s="78"/>
      <c r="T22" s="78"/>
      <c r="U22" s="78"/>
      <c r="V22" s="78"/>
    </row>
    <row r="23" spans="1:24" ht="18.75" x14ac:dyDescent="0.3">
      <c r="A23" s="1"/>
      <c r="B23" s="2"/>
      <c r="C23" s="79"/>
      <c r="D23" s="79"/>
      <c r="E23" s="79"/>
      <c r="F23" s="79"/>
      <c r="G23" s="79"/>
      <c r="H23" s="79"/>
      <c r="I23" s="80"/>
      <c r="J23" s="79"/>
      <c r="K23" s="81"/>
      <c r="L23" s="82"/>
      <c r="M23" s="82"/>
      <c r="N23" s="82"/>
      <c r="O23" s="83"/>
      <c r="P23" s="83"/>
      <c r="Q23" s="83"/>
      <c r="R23" s="83"/>
      <c r="S23" s="83"/>
      <c r="T23" s="83"/>
      <c r="U23" s="83"/>
      <c r="V23" s="84"/>
    </row>
    <row r="24" spans="1:24" x14ac:dyDescent="0.2">
      <c r="A24" s="85" t="s">
        <v>44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  <c r="L24" s="86"/>
      <c r="M24" s="86"/>
      <c r="N24" s="1"/>
      <c r="O24" s="1"/>
      <c r="P24" s="1"/>
      <c r="Q24" s="1"/>
      <c r="R24" s="1"/>
      <c r="S24" s="1"/>
      <c r="T24" s="1"/>
      <c r="U24" s="1"/>
      <c r="V24" s="1"/>
    </row>
    <row r="25" spans="1:24" ht="13.5" thickBot="1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4" ht="13.5" thickBot="1" x14ac:dyDescent="0.25">
      <c r="A26" s="87" t="s">
        <v>45</v>
      </c>
      <c r="B26" s="88" t="s">
        <v>46</v>
      </c>
      <c r="C26" s="89"/>
      <c r="D26" s="90"/>
      <c r="E26" s="88" t="s">
        <v>47</v>
      </c>
      <c r="F26" s="89"/>
      <c r="G26" s="90"/>
      <c r="H26" s="88" t="s">
        <v>48</v>
      </c>
      <c r="I26" s="89"/>
      <c r="J26" s="90"/>
      <c r="K26" s="91"/>
      <c r="L26" s="91"/>
      <c r="M26" s="91"/>
      <c r="N26" s="1"/>
      <c r="O26" s="1"/>
      <c r="P26" s="1"/>
      <c r="Q26" s="1"/>
      <c r="R26" s="1"/>
      <c r="S26" s="1"/>
      <c r="T26" s="1"/>
      <c r="U26" s="1"/>
      <c r="V26" s="73"/>
    </row>
    <row r="27" spans="1:24" x14ac:dyDescent="0.2">
      <c r="A27" s="92" t="s">
        <v>49</v>
      </c>
      <c r="B27" s="93" t="s">
        <v>50</v>
      </c>
      <c r="C27" s="94" t="s">
        <v>51</v>
      </c>
      <c r="D27" s="95" t="s">
        <v>52</v>
      </c>
      <c r="E27" s="93" t="s">
        <v>50</v>
      </c>
      <c r="F27" s="94" t="s">
        <v>51</v>
      </c>
      <c r="G27" s="95" t="s">
        <v>53</v>
      </c>
      <c r="H27" s="93" t="s">
        <v>50</v>
      </c>
      <c r="I27" s="96" t="s">
        <v>51</v>
      </c>
      <c r="J27" s="95" t="s">
        <v>53</v>
      </c>
      <c r="N27" s="1"/>
      <c r="O27" s="1"/>
      <c r="P27" s="1"/>
      <c r="Q27" s="1"/>
      <c r="R27" s="1"/>
      <c r="S27" s="1"/>
      <c r="T27" s="1"/>
      <c r="U27" s="1"/>
      <c r="V27" s="1"/>
    </row>
    <row r="28" spans="1:24" ht="13.5" thickBot="1" x14ac:dyDescent="0.25">
      <c r="A28" s="97"/>
      <c r="B28" s="98">
        <v>636</v>
      </c>
      <c r="C28" s="99">
        <v>19</v>
      </c>
      <c r="D28" s="100">
        <v>5</v>
      </c>
      <c r="E28" s="98">
        <v>1.1000000000000001</v>
      </c>
      <c r="F28" s="101">
        <v>1</v>
      </c>
      <c r="G28" s="100">
        <v>1.5</v>
      </c>
      <c r="H28" s="98">
        <v>450</v>
      </c>
      <c r="I28" s="102">
        <v>19</v>
      </c>
      <c r="J28" s="100">
        <v>5</v>
      </c>
      <c r="N28" s="1"/>
      <c r="O28" s="1"/>
      <c r="P28" s="1"/>
      <c r="Q28" s="1"/>
      <c r="R28" s="1"/>
      <c r="S28" s="1"/>
      <c r="T28" s="1"/>
      <c r="U28" s="1"/>
      <c r="V28" s="1"/>
    </row>
    <row r="29" spans="1:24" ht="15" x14ac:dyDescent="0.3">
      <c r="A29" s="1"/>
      <c r="B29" s="2"/>
      <c r="C29" s="1"/>
      <c r="E29" s="103"/>
      <c r="F29" s="103"/>
      <c r="G29" s="103"/>
      <c r="H29" s="1"/>
      <c r="I29" s="104"/>
      <c r="J29" s="8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x14ac:dyDescent="0.2">
      <c r="A30" s="85" t="s">
        <v>54</v>
      </c>
      <c r="B30" s="85"/>
      <c r="C30" s="85"/>
      <c r="D30" s="85"/>
      <c r="E30" s="85"/>
      <c r="F30" s="105"/>
      <c r="G30" s="105"/>
      <c r="H30" s="1"/>
      <c r="I30" s="105"/>
      <c r="J30" s="10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4" ht="13.5" thickBot="1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</row>
    <row r="32" spans="1:24" ht="13.5" thickBot="1" x14ac:dyDescent="0.25">
      <c r="A32" s="106" t="s">
        <v>45</v>
      </c>
      <c r="B32" s="107" t="s">
        <v>46</v>
      </c>
      <c r="C32" s="89"/>
      <c r="D32" s="107" t="s">
        <v>55</v>
      </c>
      <c r="E32" s="89"/>
      <c r="F32" s="107" t="s">
        <v>56</v>
      </c>
      <c r="G32" s="89"/>
      <c r="H32" s="108"/>
      <c r="I32" s="108"/>
      <c r="J32" s="108"/>
    </row>
    <row r="33" spans="1:10" x14ac:dyDescent="0.2">
      <c r="A33" s="92"/>
      <c r="B33" s="93" t="s">
        <v>50</v>
      </c>
      <c r="C33" s="96" t="s">
        <v>57</v>
      </c>
      <c r="D33" s="93" t="s">
        <v>50</v>
      </c>
      <c r="E33" s="96" t="s">
        <v>57</v>
      </c>
      <c r="F33" s="93" t="s">
        <v>50</v>
      </c>
      <c r="G33" s="96" t="s">
        <v>57</v>
      </c>
      <c r="H33" s="103"/>
      <c r="I33" s="103"/>
      <c r="J33" s="49"/>
    </row>
    <row r="34" spans="1:10" ht="13.5" thickBot="1" x14ac:dyDescent="0.25">
      <c r="A34" s="97"/>
      <c r="B34" s="98">
        <v>97</v>
      </c>
      <c r="C34" s="102">
        <v>133</v>
      </c>
      <c r="D34" s="98">
        <v>552</v>
      </c>
      <c r="E34" s="102">
        <v>256</v>
      </c>
      <c r="F34" s="98">
        <v>10</v>
      </c>
      <c r="G34" s="102">
        <v>5</v>
      </c>
      <c r="H34" s="109"/>
      <c r="I34" s="109"/>
      <c r="J34" s="49"/>
    </row>
  </sheetData>
  <mergeCells count="10">
    <mergeCell ref="B32:C32"/>
    <mergeCell ref="D32:E32"/>
    <mergeCell ref="F32:G32"/>
    <mergeCell ref="H32:J32"/>
    <mergeCell ref="O22:V22"/>
    <mergeCell ref="A24:J24"/>
    <mergeCell ref="B26:D26"/>
    <mergeCell ref="E26:G26"/>
    <mergeCell ref="H26:J26"/>
    <mergeCell ref="A30:E30"/>
  </mergeCell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20_21</vt:lpstr>
      <vt:lpstr>'20_21'!Oblast_tisku</vt:lpstr>
    </vt:vector>
  </TitlesOfParts>
  <Company>1.LF.UK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2020-09-04T10:43:44Z</dcterms:created>
  <dcterms:modified xsi:type="dcterms:W3CDTF">2020-09-04T10:45:02Z</dcterms:modified>
</cp:coreProperties>
</file>