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kurka\Documents\7_děkanát\adm_výuky\evaluace\00_evaluace_2017_18\VL_dotace_evaluace\"/>
    </mc:Choice>
  </mc:AlternateContent>
  <bookViews>
    <workbookView xWindow="0" yWindow="0" windowWidth="21570" windowHeight="95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N2" i="1" l="1"/>
  <c r="N42" i="1" l="1"/>
  <c r="P42" i="1" s="1"/>
  <c r="K42" i="1" l="1"/>
  <c r="M42" i="1" s="1"/>
  <c r="K3" i="1" l="1"/>
  <c r="M3" i="1" s="1"/>
  <c r="K4" i="1"/>
  <c r="M4" i="1" s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2" i="1"/>
  <c r="M2" i="1" s="1"/>
  <c r="N22" i="1"/>
  <c r="P22" i="1" s="1"/>
  <c r="P48" i="1"/>
  <c r="I71" i="1"/>
  <c r="E71" i="1"/>
  <c r="N3" i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P2" i="1"/>
  <c r="J71" i="1"/>
  <c r="G71" i="1"/>
  <c r="C71" i="1"/>
  <c r="B71" i="1"/>
  <c r="M71" i="1" l="1"/>
  <c r="K71" i="1"/>
  <c r="P71" i="1"/>
  <c r="N71" i="1"/>
</calcChain>
</file>

<file path=xl/sharedStrings.xml><?xml version="1.0" encoding="utf-8"?>
<sst xmlns="http://schemas.openxmlformats.org/spreadsheetml/2006/main" count="85" uniqueCount="80">
  <si>
    <t>110 Anatomický ústav</t>
  </si>
  <si>
    <t>120 Ústav histologie a embyologie</t>
  </si>
  <si>
    <t>140 ÚBEO</t>
  </si>
  <si>
    <t>ročník</t>
  </si>
  <si>
    <t>PVP</t>
  </si>
  <si>
    <t>150 Fyziologický ústav</t>
  </si>
  <si>
    <t>160 Ústav biologie a LG</t>
  </si>
  <si>
    <t>170 Ústav biofyziky a informatiky</t>
  </si>
  <si>
    <t>190 Farmakologický ústav</t>
  </si>
  <si>
    <t>SRZk</t>
  </si>
  <si>
    <t>200 ÚHE</t>
  </si>
  <si>
    <t>210 ÚTV</t>
  </si>
  <si>
    <t>220 ÚDJACJ</t>
  </si>
  <si>
    <t>240 ÚHS</t>
  </si>
  <si>
    <t>250 ÚTPO</t>
  </si>
  <si>
    <t>260 Ústav všeobecného lék.</t>
  </si>
  <si>
    <t>310 Ústav patologie</t>
  </si>
  <si>
    <t>330 Ústav nuleární medicíny</t>
  </si>
  <si>
    <t>351 Ústav imunologie a mikrobiologie</t>
  </si>
  <si>
    <t>360 Ústav soudního lékařství</t>
  </si>
  <si>
    <t>410 ÚLBLD</t>
  </si>
  <si>
    <t>650 KDDL</t>
  </si>
  <si>
    <t>850 Klinika infekčních a tropických nemocí</t>
  </si>
  <si>
    <t>866 Klinika infekčních nemocí</t>
  </si>
  <si>
    <t>434 CHK 1.LF UK v Praze a  Nemocnice Na Bulovce</t>
  </si>
  <si>
    <t>431 CHK 1.LF UK  a TN</t>
  </si>
  <si>
    <t>510 I. interní klinika-klinika hematologie 1. LF UK a VFN</t>
  </si>
  <si>
    <t>511 Klinika nefrologie 1. LF a VFN v Praze</t>
  </si>
  <si>
    <t>520 II. interní klinika - klinika kardiologie a angiologie</t>
  </si>
  <si>
    <t>530 III. interní klinika - klinika endokrinologie a metabolismu</t>
  </si>
  <si>
    <t>540 IV.interní klinika-gastroenterologie a hepatologie</t>
  </si>
  <si>
    <t>570 I. klinika tuberkulózy a respiračních nemocí</t>
  </si>
  <si>
    <t>641 Revmatologická klinika</t>
  </si>
  <si>
    <t xml:space="preserve">660 I. chirurgická klinika-břišní, hrudní a úrazová chirurgie </t>
  </si>
  <si>
    <t>680 III. chirurgická klinika 1. LF UK a FN Motol</t>
  </si>
  <si>
    <t>390 Sexuologický ústav</t>
  </si>
  <si>
    <t>430 Pediatrická klinika FTN</t>
  </si>
  <si>
    <t>433 Ortopedická klinika Na Bulovce</t>
  </si>
  <si>
    <t>435 Ústav radiační onkologie Bulovka</t>
  </si>
  <si>
    <t>436 Klinika plastické chirurgie Bulovka</t>
  </si>
  <si>
    <t>437 Gynekologicko-porodnická klinika Bulovka</t>
  </si>
  <si>
    <t>450 ARK FTN</t>
  </si>
  <si>
    <t>451 Onkologická klinika TN</t>
  </si>
  <si>
    <t>580 Dermatovenerologická klinika</t>
  </si>
  <si>
    <t>560 Klinika pracovního lékařství</t>
  </si>
  <si>
    <t>600 Neurologická klinika</t>
  </si>
  <si>
    <t>610 Psychiatrická klinika</t>
  </si>
  <si>
    <t>620 Rdg klinika</t>
  </si>
  <si>
    <t>630 Onkologická klinika VFN</t>
  </si>
  <si>
    <t>640 KRL</t>
  </si>
  <si>
    <t>4,5,6</t>
  </si>
  <si>
    <t>690 II. Chirurgická klinika</t>
  </si>
  <si>
    <t>700 KARIM VFN</t>
  </si>
  <si>
    <t>701 Klinika spondyochirurgie FNM</t>
  </si>
  <si>
    <t>710 Ortopedická klinika FNM</t>
  </si>
  <si>
    <t>720 Urologická klinika</t>
  </si>
  <si>
    <t>730 ORL a chirurgie hlavy a krku FNM</t>
  </si>
  <si>
    <t xml:space="preserve">740 Foniatrická kinika </t>
  </si>
  <si>
    <t>750 Oční klinika</t>
  </si>
  <si>
    <t xml:space="preserve">770 Stomatologická klinika </t>
  </si>
  <si>
    <t>790 Gynpor</t>
  </si>
  <si>
    <t>860 Neurochirurgická a neuroonkologická klinika ÚVN</t>
  </si>
  <si>
    <t>861 Interní klinika ÚVN</t>
  </si>
  <si>
    <t>862 Oční klinika ÚVN</t>
  </si>
  <si>
    <t>863 Klinika ortopedie ÚVN</t>
  </si>
  <si>
    <t>864 KARIM ÚVN</t>
  </si>
  <si>
    <t>865 Onkologická klinika ÚVN</t>
  </si>
  <si>
    <t>020 IKEM</t>
  </si>
  <si>
    <t>870 Pneumologická klinika TN</t>
  </si>
  <si>
    <t>180 Ústav patol. fyziologie</t>
  </si>
  <si>
    <t>%</t>
  </si>
  <si>
    <t>380 tělovýchové lékařství</t>
  </si>
  <si>
    <t xml:space="preserve"> </t>
  </si>
  <si>
    <t>590 Geriatrická kllnika</t>
  </si>
  <si>
    <t>1-3 r</t>
  </si>
  <si>
    <t>4-6 r</t>
  </si>
  <si>
    <t>bez Zk</t>
  </si>
  <si>
    <t>vč Zk</t>
  </si>
  <si>
    <t>280 Ústav veřej zdrav a med práva</t>
  </si>
  <si>
    <t>Zk -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</si>
</sst>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>
      <selection activeCell="U64" sqref="U64"/>
    </sheetView>
  </sheetViews>
  <sheetFormatPr defaultRowHeight="13.5" customHeight="1" x14ac:dyDescent="0.25"/>
  <cols>
    <col min="1" max="1" width="50.140625" customWidth="1"/>
    <col min="2" max="2" width="7.85546875" style="1" customWidth="1"/>
    <col min="3" max="3" width="8.140625" style="1" customWidth="1"/>
    <col min="4" max="4" width="6.85546875" style="1" customWidth="1"/>
    <col min="5" max="5" width="5.5703125" style="1" customWidth="1"/>
    <col min="6" max="6" width="5.85546875" style="1" customWidth="1"/>
    <col min="7" max="7" width="8.140625" style="1" customWidth="1"/>
    <col min="8" max="8" width="6.5703125" style="1" customWidth="1"/>
    <col min="9" max="9" width="6" style="1" customWidth="1"/>
    <col min="10" max="10" width="8.28515625" style="1" customWidth="1"/>
    <col min="11" max="11" width="7" style="30" customWidth="1"/>
    <col min="12" max="12" width="7" style="26" customWidth="1"/>
    <col min="13" max="13" width="7" style="34" customWidth="1"/>
    <col min="14" max="14" width="8.28515625" style="19" customWidth="1"/>
    <col min="15" max="15" width="6.7109375" style="23" customWidth="1"/>
    <col min="16" max="16" width="6.5703125" style="36" customWidth="1"/>
  </cols>
  <sheetData>
    <row r="1" spans="1:21" ht="13.5" customHeight="1" x14ac:dyDescent="0.25">
      <c r="A1" s="4"/>
      <c r="B1" s="6" t="s">
        <v>74</v>
      </c>
      <c r="C1" s="5" t="s">
        <v>79</v>
      </c>
      <c r="D1" s="5" t="s">
        <v>3</v>
      </c>
      <c r="E1" s="6" t="s">
        <v>4</v>
      </c>
      <c r="F1" s="5" t="s">
        <v>3</v>
      </c>
      <c r="G1" s="8" t="s">
        <v>75</v>
      </c>
      <c r="H1" s="5" t="s">
        <v>3</v>
      </c>
      <c r="I1" s="5" t="s">
        <v>9</v>
      </c>
      <c r="J1" s="5" t="s">
        <v>79</v>
      </c>
      <c r="K1" s="27" t="s">
        <v>76</v>
      </c>
      <c r="L1" s="24"/>
      <c r="M1" s="37" t="s">
        <v>70</v>
      </c>
      <c r="N1" s="16" t="s">
        <v>77</v>
      </c>
      <c r="O1" s="20">
        <v>0.01</v>
      </c>
      <c r="P1" s="39" t="s">
        <v>70</v>
      </c>
    </row>
    <row r="2" spans="1:21" ht="13.5" customHeight="1" x14ac:dyDescent="0.25">
      <c r="A2" s="4" t="s">
        <v>67</v>
      </c>
      <c r="B2" s="6"/>
      <c r="C2" s="5"/>
      <c r="D2" s="5"/>
      <c r="E2" s="6"/>
      <c r="F2" s="5"/>
      <c r="G2" s="8">
        <v>111</v>
      </c>
      <c r="H2" s="5">
        <v>6</v>
      </c>
      <c r="I2" s="5">
        <v>4</v>
      </c>
      <c r="J2" s="5"/>
      <c r="K2" s="28">
        <f>B2+E2+G2</f>
        <v>111</v>
      </c>
      <c r="L2" s="31">
        <v>677.95</v>
      </c>
      <c r="M2" s="38">
        <f>K2/L2</f>
        <v>0.16372888856110332</v>
      </c>
      <c r="N2" s="17">
        <f>J2+I2+G2+E2+C2+B2</f>
        <v>115</v>
      </c>
      <c r="O2" s="21">
        <v>826.21</v>
      </c>
      <c r="P2" s="40">
        <f>N2/O2</f>
        <v>0.13918979436220816</v>
      </c>
    </row>
    <row r="3" spans="1:21" ht="13.5" customHeight="1" x14ac:dyDescent="0.25">
      <c r="A3" s="4" t="s">
        <v>0</v>
      </c>
      <c r="B3" s="7">
        <v>3080</v>
      </c>
      <c r="C3" s="5">
        <v>650</v>
      </c>
      <c r="D3" s="5">
        <v>1</v>
      </c>
      <c r="E3" s="7"/>
      <c r="F3" s="5"/>
      <c r="G3" s="9">
        <v>576</v>
      </c>
      <c r="H3" s="5">
        <v>4</v>
      </c>
      <c r="I3" s="5"/>
      <c r="J3" s="5"/>
      <c r="K3" s="28">
        <f t="shared" ref="K3:K67" si="0">B3+E3+G3</f>
        <v>3656</v>
      </c>
      <c r="L3" s="31">
        <v>677.95</v>
      </c>
      <c r="M3" s="38">
        <f t="shared" ref="M3:M67" si="1">K3/L3</f>
        <v>5.3927280772918351</v>
      </c>
      <c r="N3" s="17">
        <f t="shared" ref="N3:N68" si="2">J3+I3+G3+E3+C3+B3</f>
        <v>4306</v>
      </c>
      <c r="O3" s="21">
        <v>826.21</v>
      </c>
      <c r="P3" s="40">
        <f t="shared" ref="P3:P68" si="3">N3/O3</f>
        <v>5.2117500393362457</v>
      </c>
    </row>
    <row r="4" spans="1:21" ht="13.5" customHeight="1" x14ac:dyDescent="0.25">
      <c r="A4" s="4" t="s">
        <v>1</v>
      </c>
      <c r="B4" s="7">
        <v>1860</v>
      </c>
      <c r="C4" s="5">
        <v>373</v>
      </c>
      <c r="D4" s="5">
        <v>1</v>
      </c>
      <c r="E4" s="7"/>
      <c r="F4" s="5"/>
      <c r="G4" s="9"/>
      <c r="H4" s="5"/>
      <c r="I4" s="5"/>
      <c r="J4" s="5"/>
      <c r="K4" s="28">
        <f t="shared" si="0"/>
        <v>1860</v>
      </c>
      <c r="L4" s="31">
        <v>677.95</v>
      </c>
      <c r="M4" s="38">
        <f t="shared" si="1"/>
        <v>2.7435651596725421</v>
      </c>
      <c r="N4" s="17">
        <f t="shared" si="2"/>
        <v>2233</v>
      </c>
      <c r="O4" s="21">
        <v>826.21</v>
      </c>
      <c r="P4" s="40">
        <f t="shared" si="3"/>
        <v>2.7027027027027026</v>
      </c>
      <c r="U4" t="s">
        <v>72</v>
      </c>
    </row>
    <row r="5" spans="1:21" ht="13.5" customHeight="1" x14ac:dyDescent="0.25">
      <c r="A5" s="4" t="s">
        <v>2</v>
      </c>
      <c r="B5" s="7">
        <v>1560</v>
      </c>
      <c r="C5" s="5">
        <v>185</v>
      </c>
      <c r="D5" s="5">
        <v>2</v>
      </c>
      <c r="E5" s="7">
        <v>15</v>
      </c>
      <c r="F5" s="5">
        <v>3</v>
      </c>
      <c r="G5" s="9"/>
      <c r="H5" s="5"/>
      <c r="I5" s="5"/>
      <c r="J5" s="5"/>
      <c r="K5" s="28">
        <f t="shared" si="0"/>
        <v>1575</v>
      </c>
      <c r="L5" s="31">
        <v>677.95</v>
      </c>
      <c r="M5" s="38">
        <f t="shared" si="1"/>
        <v>2.3231801755291688</v>
      </c>
      <c r="N5" s="17">
        <f t="shared" si="2"/>
        <v>1760</v>
      </c>
      <c r="O5" s="21">
        <v>826.21</v>
      </c>
      <c r="P5" s="40">
        <f t="shared" si="3"/>
        <v>2.1302090267607507</v>
      </c>
    </row>
    <row r="6" spans="1:21" ht="13.5" customHeight="1" x14ac:dyDescent="0.25">
      <c r="A6" s="4" t="s">
        <v>5</v>
      </c>
      <c r="B6" s="7">
        <v>2565</v>
      </c>
      <c r="C6" s="5">
        <v>443</v>
      </c>
      <c r="D6" s="5">
        <v>2</v>
      </c>
      <c r="E6" s="7"/>
      <c r="F6" s="5"/>
      <c r="G6" s="9"/>
      <c r="H6" s="5"/>
      <c r="I6" s="5"/>
      <c r="J6" s="5"/>
      <c r="K6" s="28">
        <f t="shared" si="0"/>
        <v>2565</v>
      </c>
      <c r="L6" s="31">
        <v>677.95</v>
      </c>
      <c r="M6" s="38">
        <f t="shared" si="1"/>
        <v>3.7834648572903604</v>
      </c>
      <c r="N6" s="17">
        <f t="shared" si="2"/>
        <v>3008</v>
      </c>
      <c r="O6" s="21">
        <v>826.21</v>
      </c>
      <c r="P6" s="40">
        <f t="shared" si="3"/>
        <v>3.6407208821001924</v>
      </c>
    </row>
    <row r="7" spans="1:21" ht="13.5" customHeight="1" x14ac:dyDescent="0.25">
      <c r="A7" s="4" t="s">
        <v>6</v>
      </c>
      <c r="B7" s="7">
        <v>1560</v>
      </c>
      <c r="C7" s="5">
        <v>456</v>
      </c>
      <c r="D7" s="5">
        <v>1.2</v>
      </c>
      <c r="E7" s="7"/>
      <c r="F7" s="5"/>
      <c r="G7" s="9">
        <v>400</v>
      </c>
      <c r="H7" s="5">
        <v>4</v>
      </c>
      <c r="I7" s="5"/>
      <c r="J7" s="5"/>
      <c r="K7" s="28">
        <f t="shared" si="0"/>
        <v>1960</v>
      </c>
      <c r="L7" s="31">
        <v>677.95</v>
      </c>
      <c r="M7" s="38">
        <f t="shared" si="1"/>
        <v>2.8910686628807434</v>
      </c>
      <c r="N7" s="17">
        <f t="shared" si="2"/>
        <v>2416</v>
      </c>
      <c r="O7" s="21">
        <v>826.21</v>
      </c>
      <c r="P7" s="40">
        <f t="shared" si="3"/>
        <v>2.9241960276443035</v>
      </c>
    </row>
    <row r="8" spans="1:21" ht="13.5" customHeight="1" x14ac:dyDescent="0.25">
      <c r="A8" s="4" t="s">
        <v>7</v>
      </c>
      <c r="B8" s="7">
        <v>1545</v>
      </c>
      <c r="C8" s="5">
        <v>626</v>
      </c>
      <c r="D8" s="5">
        <v>1</v>
      </c>
      <c r="E8" s="7"/>
      <c r="F8" s="5"/>
      <c r="G8" s="9"/>
      <c r="H8" s="5"/>
      <c r="I8" s="5"/>
      <c r="J8" s="5"/>
      <c r="K8" s="28">
        <f t="shared" si="0"/>
        <v>1545</v>
      </c>
      <c r="L8" s="31">
        <v>677.95</v>
      </c>
      <c r="M8" s="38">
        <f t="shared" si="1"/>
        <v>2.2789291245667083</v>
      </c>
      <c r="N8" s="17">
        <f t="shared" si="2"/>
        <v>2171</v>
      </c>
      <c r="O8" s="21">
        <v>826.21</v>
      </c>
      <c r="P8" s="40">
        <f t="shared" si="3"/>
        <v>2.6276612483509032</v>
      </c>
    </row>
    <row r="9" spans="1:21" ht="13.5" customHeight="1" x14ac:dyDescent="0.25">
      <c r="A9" s="4" t="s">
        <v>69</v>
      </c>
      <c r="B9" s="7">
        <v>1530</v>
      </c>
      <c r="C9" s="5">
        <v>345</v>
      </c>
      <c r="D9" s="5">
        <v>3</v>
      </c>
      <c r="E9" s="7"/>
      <c r="F9" s="5"/>
      <c r="G9" s="9"/>
      <c r="H9" s="5"/>
      <c r="I9" s="5"/>
      <c r="J9" s="5"/>
      <c r="K9" s="28">
        <f t="shared" si="0"/>
        <v>1530</v>
      </c>
      <c r="L9" s="31">
        <v>677.95</v>
      </c>
      <c r="M9" s="38">
        <f t="shared" si="1"/>
        <v>2.2568035990854782</v>
      </c>
      <c r="N9" s="17">
        <f t="shared" si="2"/>
        <v>1875</v>
      </c>
      <c r="O9" s="21">
        <v>826.21</v>
      </c>
      <c r="P9" s="40">
        <f t="shared" si="3"/>
        <v>2.2693988211229588</v>
      </c>
    </row>
    <row r="10" spans="1:21" ht="13.5" customHeight="1" x14ac:dyDescent="0.25">
      <c r="A10" s="4" t="s">
        <v>8</v>
      </c>
      <c r="B10" s="7">
        <v>1260</v>
      </c>
      <c r="C10" s="5">
        <v>335</v>
      </c>
      <c r="D10" s="5">
        <v>3.4</v>
      </c>
      <c r="E10" s="7"/>
      <c r="F10" s="5"/>
      <c r="G10" s="9"/>
      <c r="H10" s="5"/>
      <c r="I10" s="5"/>
      <c r="J10" s="5"/>
      <c r="K10" s="28">
        <f t="shared" si="0"/>
        <v>1260</v>
      </c>
      <c r="L10" s="31">
        <v>677.95</v>
      </c>
      <c r="M10" s="38">
        <f t="shared" si="1"/>
        <v>1.8585441404233349</v>
      </c>
      <c r="N10" s="17">
        <f t="shared" si="2"/>
        <v>1595</v>
      </c>
      <c r="O10" s="21">
        <v>826.21</v>
      </c>
      <c r="P10" s="40">
        <f t="shared" si="3"/>
        <v>1.9305019305019304</v>
      </c>
    </row>
    <row r="11" spans="1:21" ht="13.5" customHeight="1" x14ac:dyDescent="0.25">
      <c r="A11" s="4" t="s">
        <v>10</v>
      </c>
      <c r="B11" s="7">
        <v>0.75</v>
      </c>
      <c r="C11" s="5"/>
      <c r="D11" s="5"/>
      <c r="E11" s="7"/>
      <c r="F11" s="5"/>
      <c r="G11" s="9">
        <v>1200</v>
      </c>
      <c r="H11" s="5">
        <v>4</v>
      </c>
      <c r="I11" s="5">
        <v>394</v>
      </c>
      <c r="J11" s="5"/>
      <c r="K11" s="28">
        <f t="shared" si="0"/>
        <v>1200.75</v>
      </c>
      <c r="L11" s="31">
        <v>677.95</v>
      </c>
      <c r="M11" s="38">
        <f t="shared" si="1"/>
        <v>1.7711483147724758</v>
      </c>
      <c r="N11" s="17">
        <f t="shared" si="2"/>
        <v>1594.75</v>
      </c>
      <c r="O11" s="21">
        <v>826.21</v>
      </c>
      <c r="P11" s="40">
        <f t="shared" si="3"/>
        <v>1.9301993439924474</v>
      </c>
    </row>
    <row r="12" spans="1:21" ht="13.5" customHeight="1" x14ac:dyDescent="0.25">
      <c r="A12" s="4" t="s">
        <v>11</v>
      </c>
      <c r="B12" s="7">
        <v>2820</v>
      </c>
      <c r="C12" s="5"/>
      <c r="D12" s="5">
        <v>1.2</v>
      </c>
      <c r="E12" s="7"/>
      <c r="F12" s="5"/>
      <c r="G12" s="9"/>
      <c r="H12" s="5"/>
      <c r="I12" s="5"/>
      <c r="J12" s="5"/>
      <c r="K12" s="28">
        <f t="shared" si="0"/>
        <v>2820</v>
      </c>
      <c r="L12" s="31">
        <v>677.95</v>
      </c>
      <c r="M12" s="38">
        <f t="shared" si="1"/>
        <v>4.1595987904712732</v>
      </c>
      <c r="N12" s="17">
        <f t="shared" si="2"/>
        <v>2820</v>
      </c>
      <c r="O12" s="21">
        <v>826.21</v>
      </c>
      <c r="P12" s="40">
        <f t="shared" si="3"/>
        <v>3.4131758269689301</v>
      </c>
    </row>
    <row r="13" spans="1:21" ht="13.5" customHeight="1" x14ac:dyDescent="0.25">
      <c r="A13" s="4" t="s">
        <v>12</v>
      </c>
      <c r="B13" s="7">
        <v>1200</v>
      </c>
      <c r="C13" s="5">
        <v>700</v>
      </c>
      <c r="D13" s="5">
        <v>1.2</v>
      </c>
      <c r="E13" s="7">
        <v>1980</v>
      </c>
      <c r="F13" s="5">
        <v>1.2</v>
      </c>
      <c r="G13" s="9"/>
      <c r="H13" s="5"/>
      <c r="I13" s="5"/>
      <c r="J13" s="5"/>
      <c r="K13" s="28">
        <f t="shared" si="0"/>
        <v>3180</v>
      </c>
      <c r="L13" s="31">
        <v>677.95</v>
      </c>
      <c r="M13" s="38">
        <f t="shared" si="1"/>
        <v>4.6906114020207976</v>
      </c>
      <c r="N13" s="17">
        <f t="shared" si="2"/>
        <v>3880</v>
      </c>
      <c r="O13" s="21">
        <v>826.21</v>
      </c>
      <c r="P13" s="40">
        <f t="shared" si="3"/>
        <v>4.6961426271771094</v>
      </c>
    </row>
    <row r="14" spans="1:21" ht="13.5" customHeight="1" x14ac:dyDescent="0.25">
      <c r="A14" s="4" t="s">
        <v>13</v>
      </c>
      <c r="B14" s="7">
        <v>2030</v>
      </c>
      <c r="C14" s="5">
        <v>43</v>
      </c>
      <c r="D14" s="5">
        <v>3.4</v>
      </c>
      <c r="E14" s="7"/>
      <c r="F14" s="5"/>
      <c r="G14" s="9"/>
      <c r="H14" s="5"/>
      <c r="I14" s="5"/>
      <c r="J14" s="5"/>
      <c r="K14" s="28">
        <f t="shared" si="0"/>
        <v>2030</v>
      </c>
      <c r="L14" s="31">
        <v>677.95</v>
      </c>
      <c r="M14" s="38">
        <f t="shared" si="1"/>
        <v>2.9943211151264841</v>
      </c>
      <c r="N14" s="17">
        <f t="shared" si="2"/>
        <v>2073</v>
      </c>
      <c r="O14" s="21">
        <v>826.21</v>
      </c>
      <c r="P14" s="40">
        <f t="shared" si="3"/>
        <v>2.5090473366335435</v>
      </c>
    </row>
    <row r="15" spans="1:21" ht="13.5" customHeight="1" x14ac:dyDescent="0.25">
      <c r="A15" s="4" t="s">
        <v>14</v>
      </c>
      <c r="B15" s="7">
        <v>900</v>
      </c>
      <c r="C15" s="5">
        <v>374</v>
      </c>
      <c r="D15" s="5">
        <v>1.2</v>
      </c>
      <c r="E15" s="7"/>
      <c r="F15" s="5"/>
      <c r="G15" s="9"/>
      <c r="H15" s="5"/>
      <c r="I15" s="5"/>
      <c r="J15" s="5"/>
      <c r="K15" s="28">
        <f t="shared" si="0"/>
        <v>900</v>
      </c>
      <c r="L15" s="31">
        <v>677.95</v>
      </c>
      <c r="M15" s="38">
        <f t="shared" si="1"/>
        <v>1.3275315288738108</v>
      </c>
      <c r="N15" s="17">
        <f t="shared" si="2"/>
        <v>1274</v>
      </c>
      <c r="O15" s="21">
        <v>826.21</v>
      </c>
      <c r="P15" s="40">
        <f t="shared" si="3"/>
        <v>1.5419808523256799</v>
      </c>
      <c r="Q15" s="3"/>
      <c r="S15" s="2"/>
    </row>
    <row r="16" spans="1:21" ht="13.5" customHeight="1" x14ac:dyDescent="0.25">
      <c r="A16" s="4" t="s">
        <v>15</v>
      </c>
      <c r="B16" s="7"/>
      <c r="C16" s="5"/>
      <c r="D16" s="5"/>
      <c r="E16" s="7"/>
      <c r="F16" s="5"/>
      <c r="G16" s="9">
        <v>1200</v>
      </c>
      <c r="H16" s="5">
        <v>4.5999999999999996</v>
      </c>
      <c r="I16" s="5"/>
      <c r="J16" s="5"/>
      <c r="K16" s="28">
        <f t="shared" si="0"/>
        <v>1200</v>
      </c>
      <c r="L16" s="31">
        <v>677.95</v>
      </c>
      <c r="M16" s="38">
        <f t="shared" si="1"/>
        <v>1.7700420384984141</v>
      </c>
      <c r="N16" s="17">
        <f t="shared" si="2"/>
        <v>1200</v>
      </c>
      <c r="O16" s="21">
        <v>826.21</v>
      </c>
      <c r="P16" s="40">
        <f t="shared" si="3"/>
        <v>1.4524152455186938</v>
      </c>
    </row>
    <row r="17" spans="1:23" ht="13.5" customHeight="1" x14ac:dyDescent="0.25">
      <c r="A17" s="4" t="s">
        <v>78</v>
      </c>
      <c r="B17" s="7"/>
      <c r="C17" s="5"/>
      <c r="D17" s="5"/>
      <c r="E17" s="7"/>
      <c r="F17" s="5"/>
      <c r="G17" s="9">
        <v>800</v>
      </c>
      <c r="H17" s="5">
        <v>6</v>
      </c>
      <c r="I17" s="5">
        <v>459</v>
      </c>
      <c r="J17" s="5"/>
      <c r="K17" s="28">
        <f t="shared" si="0"/>
        <v>800</v>
      </c>
      <c r="L17" s="31">
        <v>677.95</v>
      </c>
      <c r="M17" s="38">
        <f t="shared" si="1"/>
        <v>1.1800280256656095</v>
      </c>
      <c r="N17" s="17">
        <f t="shared" si="2"/>
        <v>1259</v>
      </c>
      <c r="O17" s="21">
        <v>826.21</v>
      </c>
      <c r="P17" s="40">
        <f t="shared" si="3"/>
        <v>1.5238256617566961</v>
      </c>
    </row>
    <row r="18" spans="1:23" ht="13.5" customHeight="1" x14ac:dyDescent="0.25">
      <c r="A18" s="4" t="s">
        <v>16</v>
      </c>
      <c r="B18" s="7">
        <v>2046</v>
      </c>
      <c r="C18" s="5">
        <v>345</v>
      </c>
      <c r="D18" s="5">
        <v>3</v>
      </c>
      <c r="E18" s="7"/>
      <c r="F18" s="5"/>
      <c r="G18" s="9"/>
      <c r="H18" s="5"/>
      <c r="I18" s="5"/>
      <c r="J18" s="5"/>
      <c r="K18" s="28">
        <f t="shared" si="0"/>
        <v>2046</v>
      </c>
      <c r="L18" s="31">
        <v>677.95</v>
      </c>
      <c r="M18" s="38">
        <f t="shared" si="1"/>
        <v>3.0179216756397964</v>
      </c>
      <c r="N18" s="17">
        <f t="shared" si="2"/>
        <v>2391</v>
      </c>
      <c r="O18" s="21">
        <v>826.21</v>
      </c>
      <c r="P18" s="40">
        <f t="shared" si="3"/>
        <v>2.8939373766959973</v>
      </c>
    </row>
    <row r="19" spans="1:23" ht="13.5" customHeight="1" x14ac:dyDescent="0.25">
      <c r="A19" s="4" t="s">
        <v>17</v>
      </c>
      <c r="B19" s="7"/>
      <c r="C19" s="5"/>
      <c r="D19" s="5"/>
      <c r="E19" s="7"/>
      <c r="F19" s="5"/>
      <c r="G19" s="10">
        <v>400</v>
      </c>
      <c r="H19" s="5">
        <v>4</v>
      </c>
      <c r="I19" s="5"/>
      <c r="J19" s="5">
        <v>190</v>
      </c>
      <c r="K19" s="28">
        <f t="shared" si="0"/>
        <v>400</v>
      </c>
      <c r="L19" s="31">
        <v>677.95</v>
      </c>
      <c r="M19" s="38">
        <f t="shared" si="1"/>
        <v>0.59001401283280475</v>
      </c>
      <c r="N19" s="17">
        <f t="shared" si="2"/>
        <v>590</v>
      </c>
      <c r="O19" s="21">
        <v>826.21</v>
      </c>
      <c r="P19" s="40">
        <f t="shared" si="3"/>
        <v>0.71410416238002439</v>
      </c>
    </row>
    <row r="20" spans="1:23" ht="13.5" customHeight="1" x14ac:dyDescent="0.25">
      <c r="A20" s="4" t="s">
        <v>18</v>
      </c>
      <c r="B20" s="7">
        <v>1074</v>
      </c>
      <c r="C20" s="5">
        <v>457</v>
      </c>
      <c r="D20" s="5">
        <v>2.2999999999999998</v>
      </c>
      <c r="E20" s="7"/>
      <c r="F20" s="5"/>
      <c r="G20" s="10">
        <v>400</v>
      </c>
      <c r="H20" s="5">
        <v>4</v>
      </c>
      <c r="I20" s="5"/>
      <c r="J20" s="5"/>
      <c r="K20" s="28">
        <f t="shared" si="0"/>
        <v>1474</v>
      </c>
      <c r="L20" s="31">
        <v>677.95</v>
      </c>
      <c r="M20" s="38">
        <f t="shared" si="1"/>
        <v>2.1742016372888853</v>
      </c>
      <c r="N20" s="17">
        <f t="shared" si="2"/>
        <v>1931</v>
      </c>
      <c r="O20" s="21">
        <v>826.21</v>
      </c>
      <c r="P20" s="40">
        <f t="shared" si="3"/>
        <v>2.3371781992471647</v>
      </c>
    </row>
    <row r="21" spans="1:23" ht="13.5" customHeight="1" x14ac:dyDescent="0.25">
      <c r="A21" s="4" t="s">
        <v>19</v>
      </c>
      <c r="B21" s="7"/>
      <c r="C21" s="5"/>
      <c r="D21" s="5"/>
      <c r="E21" s="7"/>
      <c r="F21" s="5"/>
      <c r="G21" s="10">
        <v>400</v>
      </c>
      <c r="H21" s="5">
        <v>4</v>
      </c>
      <c r="I21" s="5"/>
      <c r="J21" s="5">
        <v>266</v>
      </c>
      <c r="K21" s="28">
        <f t="shared" si="0"/>
        <v>400</v>
      </c>
      <c r="L21" s="31">
        <v>677.95</v>
      </c>
      <c r="M21" s="38">
        <f t="shared" si="1"/>
        <v>0.59001401283280475</v>
      </c>
      <c r="N21" s="17">
        <f t="shared" si="2"/>
        <v>666</v>
      </c>
      <c r="O21" s="21">
        <v>826.21</v>
      </c>
      <c r="P21" s="40">
        <f>N21/O21</f>
        <v>0.80609046126287498</v>
      </c>
    </row>
    <row r="22" spans="1:23" ht="13.5" customHeight="1" x14ac:dyDescent="0.25">
      <c r="A22" s="4" t="s">
        <v>71</v>
      </c>
      <c r="B22" s="7"/>
      <c r="C22" s="5"/>
      <c r="D22" s="5"/>
      <c r="E22" s="7"/>
      <c r="F22" s="5"/>
      <c r="G22" s="10"/>
      <c r="H22" s="5"/>
      <c r="I22" s="5"/>
      <c r="J22" s="5"/>
      <c r="K22" s="28">
        <f t="shared" si="0"/>
        <v>0</v>
      </c>
      <c r="L22" s="31">
        <v>677.95</v>
      </c>
      <c r="M22" s="38">
        <f t="shared" si="1"/>
        <v>0</v>
      </c>
      <c r="N22" s="17">
        <f t="shared" si="2"/>
        <v>0</v>
      </c>
      <c r="O22" s="21">
        <v>826.21</v>
      </c>
      <c r="P22" s="40">
        <f>N22/O22</f>
        <v>0</v>
      </c>
    </row>
    <row r="23" spans="1:23" ht="13.5" customHeight="1" x14ac:dyDescent="0.25">
      <c r="A23" s="4" t="s">
        <v>35</v>
      </c>
      <c r="B23" s="7"/>
      <c r="C23" s="5"/>
      <c r="D23" s="5"/>
      <c r="E23" s="7"/>
      <c r="F23" s="5"/>
      <c r="G23" s="10">
        <v>80</v>
      </c>
      <c r="H23" s="5">
        <v>4</v>
      </c>
      <c r="I23" s="5"/>
      <c r="J23" s="32">
        <v>33</v>
      </c>
      <c r="K23" s="28">
        <f t="shared" si="0"/>
        <v>80</v>
      </c>
      <c r="L23" s="31">
        <v>677.95</v>
      </c>
      <c r="M23" s="38">
        <f t="shared" si="1"/>
        <v>0.11800280256656095</v>
      </c>
      <c r="N23" s="17">
        <f t="shared" si="2"/>
        <v>113</v>
      </c>
      <c r="O23" s="21">
        <v>826.21</v>
      </c>
      <c r="P23" s="40">
        <f t="shared" si="3"/>
        <v>0.13676910228634365</v>
      </c>
    </row>
    <row r="24" spans="1:23" ht="13.5" customHeight="1" x14ac:dyDescent="0.25">
      <c r="A24" s="4" t="s">
        <v>20</v>
      </c>
      <c r="B24" s="7">
        <v>1653</v>
      </c>
      <c r="C24" s="5">
        <v>615</v>
      </c>
      <c r="D24" s="5">
        <v>2.2999999999999998</v>
      </c>
      <c r="E24" s="7">
        <v>15</v>
      </c>
      <c r="F24" s="5">
        <v>3</v>
      </c>
      <c r="G24" s="10">
        <v>400</v>
      </c>
      <c r="H24" s="5">
        <v>6</v>
      </c>
      <c r="I24" s="5"/>
      <c r="J24" s="5"/>
      <c r="K24" s="28">
        <f t="shared" si="0"/>
        <v>2068</v>
      </c>
      <c r="L24" s="31">
        <v>677.95</v>
      </c>
      <c r="M24" s="38">
        <f t="shared" si="1"/>
        <v>3.0503724463456003</v>
      </c>
      <c r="N24" s="17">
        <f t="shared" si="2"/>
        <v>2683</v>
      </c>
      <c r="O24" s="21">
        <v>826.21</v>
      </c>
      <c r="P24" s="40">
        <f t="shared" si="3"/>
        <v>3.2473584197722127</v>
      </c>
    </row>
    <row r="25" spans="1:23" ht="13.5" customHeight="1" x14ac:dyDescent="0.25">
      <c r="A25" s="4" t="s">
        <v>36</v>
      </c>
      <c r="B25" s="7"/>
      <c r="C25" s="5"/>
      <c r="D25" s="5"/>
      <c r="E25" s="7"/>
      <c r="F25" s="5"/>
      <c r="G25" s="10">
        <v>420</v>
      </c>
      <c r="H25" s="5">
        <v>6</v>
      </c>
      <c r="I25" s="5">
        <v>82</v>
      </c>
      <c r="J25" s="5">
        <v>72</v>
      </c>
      <c r="K25" s="28">
        <f t="shared" si="0"/>
        <v>420</v>
      </c>
      <c r="L25" s="31">
        <v>677.95</v>
      </c>
      <c r="M25" s="38">
        <f t="shared" si="1"/>
        <v>0.61951471347444498</v>
      </c>
      <c r="N25" s="17">
        <f t="shared" si="2"/>
        <v>574</v>
      </c>
      <c r="O25" s="21">
        <v>826.21</v>
      </c>
      <c r="P25" s="40">
        <f t="shared" si="3"/>
        <v>0.69473862577310852</v>
      </c>
    </row>
    <row r="26" spans="1:23" ht="13.5" customHeight="1" x14ac:dyDescent="0.25">
      <c r="A26" s="4" t="s">
        <v>25</v>
      </c>
      <c r="B26" s="7">
        <v>90</v>
      </c>
      <c r="C26" s="5">
        <v>27</v>
      </c>
      <c r="D26" s="5">
        <v>3</v>
      </c>
      <c r="E26" s="7"/>
      <c r="F26" s="5"/>
      <c r="G26" s="10">
        <v>472</v>
      </c>
      <c r="H26" s="5">
        <v>4.5999999999999996</v>
      </c>
      <c r="I26" s="5"/>
      <c r="J26" s="5">
        <v>27</v>
      </c>
      <c r="K26" s="28">
        <f t="shared" si="0"/>
        <v>562</v>
      </c>
      <c r="L26" s="31">
        <v>677.95</v>
      </c>
      <c r="M26" s="38">
        <f t="shared" si="1"/>
        <v>0.82896968803009063</v>
      </c>
      <c r="N26" s="17">
        <f t="shared" si="2"/>
        <v>616</v>
      </c>
      <c r="O26" s="21">
        <v>826.21</v>
      </c>
      <c r="P26" s="40">
        <f t="shared" si="3"/>
        <v>0.74557315936626278</v>
      </c>
    </row>
    <row r="27" spans="1:23" ht="13.5" customHeight="1" x14ac:dyDescent="0.25">
      <c r="A27" s="4" t="s">
        <v>37</v>
      </c>
      <c r="B27" s="7"/>
      <c r="C27" s="5"/>
      <c r="D27" s="5"/>
      <c r="E27" s="7"/>
      <c r="F27" s="5"/>
      <c r="G27" s="10">
        <v>400</v>
      </c>
      <c r="H27" s="5">
        <v>4</v>
      </c>
      <c r="I27" s="5"/>
      <c r="J27" s="5">
        <v>113</v>
      </c>
      <c r="K27" s="28">
        <f t="shared" si="0"/>
        <v>400</v>
      </c>
      <c r="L27" s="31">
        <v>677.95</v>
      </c>
      <c r="M27" s="38">
        <f t="shared" si="1"/>
        <v>0.59001401283280475</v>
      </c>
      <c r="N27" s="17">
        <f t="shared" si="2"/>
        <v>513</v>
      </c>
      <c r="O27" s="21">
        <v>826.21</v>
      </c>
      <c r="P27" s="40">
        <f t="shared" si="3"/>
        <v>0.62090751745924155</v>
      </c>
    </row>
    <row r="28" spans="1:23" ht="13.5" customHeight="1" x14ac:dyDescent="0.25">
      <c r="A28" s="4" t="s">
        <v>24</v>
      </c>
      <c r="B28" s="7">
        <v>45</v>
      </c>
      <c r="C28" s="5">
        <v>18</v>
      </c>
      <c r="D28" s="5">
        <v>3</v>
      </c>
      <c r="E28" s="7"/>
      <c r="F28" s="5"/>
      <c r="G28" s="10">
        <v>724</v>
      </c>
      <c r="H28" s="5">
        <v>6</v>
      </c>
      <c r="I28" s="5"/>
      <c r="J28" s="5"/>
      <c r="K28" s="28">
        <f t="shared" si="0"/>
        <v>769</v>
      </c>
      <c r="L28" s="31">
        <v>677.95</v>
      </c>
      <c r="M28" s="38">
        <f t="shared" si="1"/>
        <v>1.1343019396710672</v>
      </c>
      <c r="N28" s="17">
        <f t="shared" si="2"/>
        <v>787</v>
      </c>
      <c r="O28" s="21">
        <v>826.21</v>
      </c>
      <c r="P28" s="40">
        <f t="shared" si="3"/>
        <v>0.95254233185267667</v>
      </c>
    </row>
    <row r="29" spans="1:23" ht="13.5" customHeight="1" x14ac:dyDescent="0.25">
      <c r="A29" s="4" t="s">
        <v>38</v>
      </c>
      <c r="B29" s="7"/>
      <c r="C29" s="5"/>
      <c r="D29" s="5"/>
      <c r="E29" s="7"/>
      <c r="F29" s="5"/>
      <c r="G29" s="10">
        <v>160</v>
      </c>
      <c r="H29" s="5">
        <v>4</v>
      </c>
      <c r="I29" s="5"/>
      <c r="J29" s="5">
        <v>52</v>
      </c>
      <c r="K29" s="28">
        <f t="shared" si="0"/>
        <v>160</v>
      </c>
      <c r="L29" s="31">
        <v>677.95</v>
      </c>
      <c r="M29" s="38">
        <f t="shared" si="1"/>
        <v>0.23600560513312191</v>
      </c>
      <c r="N29" s="17">
        <f t="shared" si="2"/>
        <v>212</v>
      </c>
      <c r="O29" s="21">
        <v>826.21</v>
      </c>
      <c r="P29" s="40">
        <f t="shared" si="3"/>
        <v>0.25659336004163591</v>
      </c>
      <c r="W29" t="s">
        <v>72</v>
      </c>
    </row>
    <row r="30" spans="1:23" ht="13.5" customHeight="1" x14ac:dyDescent="0.25">
      <c r="A30" s="4" t="s">
        <v>39</v>
      </c>
      <c r="B30" s="7"/>
      <c r="C30" s="5"/>
      <c r="D30" s="5"/>
      <c r="E30" s="7"/>
      <c r="F30" s="5"/>
      <c r="G30" s="10">
        <v>326</v>
      </c>
      <c r="H30" s="5">
        <v>4</v>
      </c>
      <c r="I30" s="5"/>
      <c r="J30" s="5"/>
      <c r="K30" s="28">
        <f t="shared" si="0"/>
        <v>326</v>
      </c>
      <c r="L30" s="31">
        <v>677.95</v>
      </c>
      <c r="M30" s="38">
        <f t="shared" si="1"/>
        <v>0.48086142045873587</v>
      </c>
      <c r="N30" s="17">
        <f t="shared" si="2"/>
        <v>326</v>
      </c>
      <c r="O30" s="21">
        <v>826.21</v>
      </c>
      <c r="P30" s="40">
        <f t="shared" si="3"/>
        <v>0.3945728083659118</v>
      </c>
    </row>
    <row r="31" spans="1:23" ht="13.5" customHeight="1" x14ac:dyDescent="0.25">
      <c r="A31" s="4" t="s">
        <v>40</v>
      </c>
      <c r="B31" s="7"/>
      <c r="C31" s="5"/>
      <c r="D31" s="5"/>
      <c r="E31" s="7"/>
      <c r="F31" s="5"/>
      <c r="G31" s="10">
        <v>800</v>
      </c>
      <c r="H31" s="5">
        <v>5</v>
      </c>
      <c r="I31" s="5"/>
      <c r="J31" s="5"/>
      <c r="K31" s="28">
        <f t="shared" si="0"/>
        <v>800</v>
      </c>
      <c r="L31" s="31">
        <v>677.95</v>
      </c>
      <c r="M31" s="38">
        <f t="shared" si="1"/>
        <v>1.1800280256656095</v>
      </c>
      <c r="N31" s="17">
        <f t="shared" si="2"/>
        <v>800</v>
      </c>
      <c r="O31" s="21">
        <v>826.21</v>
      </c>
      <c r="P31" s="40">
        <f t="shared" si="3"/>
        <v>0.96827683034579581</v>
      </c>
      <c r="Q31" s="2"/>
    </row>
    <row r="32" spans="1:23" ht="13.5" customHeight="1" x14ac:dyDescent="0.25">
      <c r="A32" s="4" t="s">
        <v>41</v>
      </c>
      <c r="B32" s="7"/>
      <c r="C32" s="5"/>
      <c r="D32" s="5"/>
      <c r="E32" s="7"/>
      <c r="F32" s="5"/>
      <c r="G32" s="10">
        <v>400</v>
      </c>
      <c r="H32" s="5">
        <v>6</v>
      </c>
      <c r="I32" s="5"/>
      <c r="J32" s="5">
        <v>95</v>
      </c>
      <c r="K32" s="28">
        <f t="shared" si="0"/>
        <v>400</v>
      </c>
      <c r="L32" s="31">
        <v>677.95</v>
      </c>
      <c r="M32" s="38">
        <f t="shared" si="1"/>
        <v>0.59001401283280475</v>
      </c>
      <c r="N32" s="17">
        <f t="shared" si="2"/>
        <v>495</v>
      </c>
      <c r="O32" s="21">
        <v>826.21</v>
      </c>
      <c r="P32" s="40">
        <f t="shared" si="3"/>
        <v>0.5991212887764612</v>
      </c>
    </row>
    <row r="33" spans="1:16" ht="13.5" customHeight="1" x14ac:dyDescent="0.25">
      <c r="A33" s="4" t="s">
        <v>42</v>
      </c>
      <c r="B33" s="7"/>
      <c r="C33" s="5"/>
      <c r="D33" s="5"/>
      <c r="E33" s="7"/>
      <c r="F33" s="5"/>
      <c r="G33" s="10">
        <v>80</v>
      </c>
      <c r="H33" s="5"/>
      <c r="I33" s="5"/>
      <c r="J33" s="5">
        <v>28</v>
      </c>
      <c r="K33" s="28">
        <f t="shared" si="0"/>
        <v>80</v>
      </c>
      <c r="L33" s="31">
        <v>677.95</v>
      </c>
      <c r="M33" s="38">
        <f t="shared" si="1"/>
        <v>0.11800280256656095</v>
      </c>
      <c r="N33" s="17">
        <f t="shared" si="2"/>
        <v>108</v>
      </c>
      <c r="O33" s="21">
        <v>826.21</v>
      </c>
      <c r="P33" s="40">
        <f t="shared" si="3"/>
        <v>0.13071737209668244</v>
      </c>
    </row>
    <row r="34" spans="1:16" ht="13.5" customHeight="1" x14ac:dyDescent="0.25">
      <c r="A34" s="4" t="s">
        <v>26</v>
      </c>
      <c r="B34" s="7">
        <v>93.75</v>
      </c>
      <c r="C34" s="5">
        <v>50</v>
      </c>
      <c r="D34" s="5">
        <v>3</v>
      </c>
      <c r="E34" s="7"/>
      <c r="F34" s="5"/>
      <c r="G34" s="10">
        <v>966</v>
      </c>
      <c r="H34" s="5">
        <v>5.6</v>
      </c>
      <c r="I34" s="5">
        <v>75</v>
      </c>
      <c r="J34" s="5"/>
      <c r="K34" s="28">
        <f t="shared" si="0"/>
        <v>1059.75</v>
      </c>
      <c r="L34" s="31">
        <v>677.95</v>
      </c>
      <c r="M34" s="38">
        <f t="shared" si="1"/>
        <v>1.5631683752489121</v>
      </c>
      <c r="N34" s="17">
        <f t="shared" si="2"/>
        <v>1184.75</v>
      </c>
      <c r="O34" s="21">
        <v>826.21</v>
      </c>
      <c r="P34" s="40">
        <f t="shared" si="3"/>
        <v>1.433957468440227</v>
      </c>
    </row>
    <row r="35" spans="1:16" ht="13.5" customHeight="1" x14ac:dyDescent="0.25">
      <c r="A35" s="4" t="s">
        <v>27</v>
      </c>
      <c r="B35" s="7">
        <v>93</v>
      </c>
      <c r="C35" s="5">
        <v>61</v>
      </c>
      <c r="D35" s="5">
        <v>3</v>
      </c>
      <c r="E35" s="7"/>
      <c r="F35" s="5"/>
      <c r="G35" s="10">
        <v>908</v>
      </c>
      <c r="H35" s="5">
        <v>5.6</v>
      </c>
      <c r="I35" s="5">
        <v>49</v>
      </c>
      <c r="J35" s="5"/>
      <c r="K35" s="28">
        <f t="shared" si="0"/>
        <v>1001</v>
      </c>
      <c r="L35" s="31">
        <v>677.95</v>
      </c>
      <c r="M35" s="38">
        <f t="shared" si="1"/>
        <v>1.4765100671140938</v>
      </c>
      <c r="N35" s="17">
        <f t="shared" si="2"/>
        <v>1111</v>
      </c>
      <c r="O35" s="21">
        <v>826.21</v>
      </c>
      <c r="P35" s="40">
        <f t="shared" si="3"/>
        <v>1.3446944481427239</v>
      </c>
    </row>
    <row r="36" spans="1:16" ht="13.5" customHeight="1" x14ac:dyDescent="0.25">
      <c r="A36" s="4" t="s">
        <v>28</v>
      </c>
      <c r="B36" s="7">
        <v>186.75</v>
      </c>
      <c r="C36" s="5">
        <v>116</v>
      </c>
      <c r="D36" s="5">
        <v>3</v>
      </c>
      <c r="E36" s="7"/>
      <c r="F36" s="5"/>
      <c r="G36" s="10">
        <v>1427</v>
      </c>
      <c r="H36" s="5">
        <v>5.6</v>
      </c>
      <c r="I36" s="5">
        <v>70</v>
      </c>
      <c r="J36" s="5"/>
      <c r="K36" s="28">
        <f t="shared" si="0"/>
        <v>1613.75</v>
      </c>
      <c r="L36" s="31">
        <v>677.95</v>
      </c>
      <c r="M36" s="38">
        <f t="shared" si="1"/>
        <v>2.3803377830223464</v>
      </c>
      <c r="N36" s="17">
        <f t="shared" si="2"/>
        <v>1799.75</v>
      </c>
      <c r="O36" s="21">
        <v>826.21</v>
      </c>
      <c r="P36" s="40">
        <f t="shared" si="3"/>
        <v>2.1783202817685576</v>
      </c>
    </row>
    <row r="37" spans="1:16" ht="13.5" customHeight="1" x14ac:dyDescent="0.25">
      <c r="A37" s="4" t="s">
        <v>29</v>
      </c>
      <c r="B37" s="7">
        <v>186.75</v>
      </c>
      <c r="C37" s="5">
        <v>707</v>
      </c>
      <c r="D37" s="5">
        <v>3</v>
      </c>
      <c r="E37" s="7"/>
      <c r="F37" s="5"/>
      <c r="G37" s="10">
        <v>1412</v>
      </c>
      <c r="H37" s="5">
        <v>5.6</v>
      </c>
      <c r="I37" s="5">
        <v>242</v>
      </c>
      <c r="J37" s="5"/>
      <c r="K37" s="28">
        <f t="shared" si="0"/>
        <v>1598.75</v>
      </c>
      <c r="L37" s="31">
        <v>677.95</v>
      </c>
      <c r="M37" s="38">
        <f t="shared" si="1"/>
        <v>2.3582122575411164</v>
      </c>
      <c r="N37" s="17">
        <f t="shared" si="2"/>
        <v>2547.75</v>
      </c>
      <c r="O37" s="21">
        <v>826.21</v>
      </c>
      <c r="P37" s="40">
        <f t="shared" si="3"/>
        <v>3.0836591181418767</v>
      </c>
    </row>
    <row r="38" spans="1:16" ht="13.5" customHeight="1" x14ac:dyDescent="0.25">
      <c r="A38" s="4" t="s">
        <v>30</v>
      </c>
      <c r="B38" s="7">
        <v>186.75</v>
      </c>
      <c r="C38" s="5">
        <v>216</v>
      </c>
      <c r="D38" s="5">
        <v>3</v>
      </c>
      <c r="E38" s="7"/>
      <c r="F38" s="5"/>
      <c r="G38" s="10">
        <v>1170</v>
      </c>
      <c r="H38" s="5">
        <v>5.6</v>
      </c>
      <c r="I38" s="5">
        <v>64</v>
      </c>
      <c r="J38" s="5"/>
      <c r="K38" s="28">
        <f t="shared" si="0"/>
        <v>1356.75</v>
      </c>
      <c r="L38" s="31">
        <v>677.95</v>
      </c>
      <c r="M38" s="38">
        <f t="shared" si="1"/>
        <v>2.0012537797772696</v>
      </c>
      <c r="N38" s="17">
        <f t="shared" si="2"/>
        <v>1636.75</v>
      </c>
      <c r="O38" s="21">
        <v>826.21</v>
      </c>
      <c r="P38" s="40">
        <f t="shared" si="3"/>
        <v>1.9810338775856016</v>
      </c>
    </row>
    <row r="39" spans="1:16" ht="13.5" customHeight="1" x14ac:dyDescent="0.25">
      <c r="A39" s="4" t="s">
        <v>44</v>
      </c>
      <c r="B39" s="7"/>
      <c r="C39" s="5"/>
      <c r="D39" s="5"/>
      <c r="E39" s="7"/>
      <c r="F39" s="5"/>
      <c r="G39" s="10">
        <v>400</v>
      </c>
      <c r="H39" s="5">
        <v>4</v>
      </c>
      <c r="I39" s="5"/>
      <c r="J39" s="5">
        <v>174</v>
      </c>
      <c r="K39" s="28">
        <f t="shared" si="0"/>
        <v>400</v>
      </c>
      <c r="L39" s="31">
        <v>677.95</v>
      </c>
      <c r="M39" s="38">
        <f t="shared" si="1"/>
        <v>0.59001401283280475</v>
      </c>
      <c r="N39" s="17">
        <f t="shared" si="2"/>
        <v>574</v>
      </c>
      <c r="O39" s="21">
        <v>826.21</v>
      </c>
      <c r="P39" s="40">
        <f t="shared" si="3"/>
        <v>0.69473862577310852</v>
      </c>
    </row>
    <row r="40" spans="1:16" ht="13.5" customHeight="1" x14ac:dyDescent="0.25">
      <c r="A40" s="4" t="s">
        <v>31</v>
      </c>
      <c r="B40" s="7">
        <v>0.75</v>
      </c>
      <c r="C40" s="5">
        <v>13</v>
      </c>
      <c r="D40" s="5">
        <v>3</v>
      </c>
      <c r="E40" s="7"/>
      <c r="F40" s="5"/>
      <c r="G40" s="10">
        <v>150</v>
      </c>
      <c r="H40" s="5">
        <v>5.6</v>
      </c>
      <c r="I40" s="5">
        <v>27</v>
      </c>
      <c r="J40" s="5"/>
      <c r="K40" s="28">
        <f t="shared" si="0"/>
        <v>150.75</v>
      </c>
      <c r="L40" s="31">
        <v>677.95</v>
      </c>
      <c r="M40" s="38">
        <f t="shared" si="1"/>
        <v>0.22236153108636328</v>
      </c>
      <c r="N40" s="17">
        <f t="shared" si="2"/>
        <v>190.75</v>
      </c>
      <c r="O40" s="21">
        <v>826.21</v>
      </c>
      <c r="P40" s="40">
        <f t="shared" si="3"/>
        <v>0.23087350673557569</v>
      </c>
    </row>
    <row r="41" spans="1:16" ht="13.5" customHeight="1" x14ac:dyDescent="0.25">
      <c r="A41" s="4" t="s">
        <v>43</v>
      </c>
      <c r="B41" s="7"/>
      <c r="C41" s="5"/>
      <c r="D41" s="5"/>
      <c r="E41" s="7"/>
      <c r="F41" s="5"/>
      <c r="G41" s="10">
        <v>800</v>
      </c>
      <c r="H41" s="5">
        <v>4</v>
      </c>
      <c r="I41" s="5"/>
      <c r="J41" s="5">
        <v>255</v>
      </c>
      <c r="K41" s="28">
        <f t="shared" si="0"/>
        <v>800</v>
      </c>
      <c r="L41" s="31">
        <v>677.95</v>
      </c>
      <c r="M41" s="38">
        <f t="shared" si="1"/>
        <v>1.1800280256656095</v>
      </c>
      <c r="N41" s="17">
        <f t="shared" si="2"/>
        <v>1055</v>
      </c>
      <c r="O41" s="21">
        <v>826.21</v>
      </c>
      <c r="P41" s="40">
        <f t="shared" si="3"/>
        <v>1.2769150700185183</v>
      </c>
    </row>
    <row r="42" spans="1:16" ht="13.5" customHeight="1" x14ac:dyDescent="0.25">
      <c r="A42" s="4" t="s">
        <v>73</v>
      </c>
      <c r="B42" s="7"/>
      <c r="C42" s="5"/>
      <c r="D42" s="5"/>
      <c r="E42" s="7"/>
      <c r="F42" s="5"/>
      <c r="G42" s="10">
        <v>400</v>
      </c>
      <c r="H42" s="5"/>
      <c r="I42" s="5"/>
      <c r="J42" s="5"/>
      <c r="K42" s="28">
        <f t="shared" si="0"/>
        <v>400</v>
      </c>
      <c r="L42" s="31">
        <v>677.95</v>
      </c>
      <c r="M42" s="38">
        <f t="shared" si="1"/>
        <v>0.59001401283280475</v>
      </c>
      <c r="N42" s="17">
        <f t="shared" si="2"/>
        <v>400</v>
      </c>
      <c r="O42" s="21">
        <v>826.21</v>
      </c>
      <c r="P42" s="40">
        <f t="shared" si="3"/>
        <v>0.48413841517289791</v>
      </c>
    </row>
    <row r="43" spans="1:16" ht="13.5" customHeight="1" x14ac:dyDescent="0.25">
      <c r="A43" s="4" t="s">
        <v>45</v>
      </c>
      <c r="B43" s="7"/>
      <c r="C43" s="5"/>
      <c r="D43" s="5"/>
      <c r="E43" s="7"/>
      <c r="F43" s="5"/>
      <c r="G43" s="10">
        <v>1600</v>
      </c>
      <c r="H43" s="5">
        <v>5</v>
      </c>
      <c r="I43" s="5"/>
      <c r="J43" s="5">
        <v>279</v>
      </c>
      <c r="K43" s="28">
        <f t="shared" si="0"/>
        <v>1600</v>
      </c>
      <c r="L43" s="31">
        <v>677.95</v>
      </c>
      <c r="M43" s="38">
        <f t="shared" si="1"/>
        <v>2.360056051331219</v>
      </c>
      <c r="N43" s="17">
        <f t="shared" si="2"/>
        <v>1879</v>
      </c>
      <c r="O43" s="21">
        <v>826.21</v>
      </c>
      <c r="P43" s="40">
        <f t="shared" si="3"/>
        <v>2.2742402052746877</v>
      </c>
    </row>
    <row r="44" spans="1:16" ht="13.5" customHeight="1" x14ac:dyDescent="0.25">
      <c r="A44" s="4" t="s">
        <v>46</v>
      </c>
      <c r="B44" s="7"/>
      <c r="C44" s="5"/>
      <c r="D44" s="5"/>
      <c r="E44" s="7"/>
      <c r="F44" s="5"/>
      <c r="G44" s="10">
        <v>1520</v>
      </c>
      <c r="H44" s="5">
        <v>5</v>
      </c>
      <c r="I44" s="5"/>
      <c r="J44" s="5">
        <v>377</v>
      </c>
      <c r="K44" s="28">
        <f t="shared" si="0"/>
        <v>1520</v>
      </c>
      <c r="L44" s="31">
        <v>677.95</v>
      </c>
      <c r="M44" s="38">
        <f t="shared" si="1"/>
        <v>2.2420532487646581</v>
      </c>
      <c r="N44" s="17">
        <f t="shared" si="2"/>
        <v>1897</v>
      </c>
      <c r="O44" s="21">
        <v>826.21</v>
      </c>
      <c r="P44" s="40">
        <f t="shared" si="3"/>
        <v>2.2960264339574685</v>
      </c>
    </row>
    <row r="45" spans="1:16" ht="13.5" customHeight="1" x14ac:dyDescent="0.25">
      <c r="A45" s="4" t="s">
        <v>47</v>
      </c>
      <c r="B45" s="7"/>
      <c r="C45" s="5"/>
      <c r="D45" s="5"/>
      <c r="E45" s="7"/>
      <c r="F45" s="5"/>
      <c r="G45" s="10">
        <v>400</v>
      </c>
      <c r="H45" s="5">
        <v>4</v>
      </c>
      <c r="I45" s="5">
        <v>75</v>
      </c>
      <c r="J45" s="5">
        <v>199</v>
      </c>
      <c r="K45" s="28">
        <f t="shared" si="0"/>
        <v>400</v>
      </c>
      <c r="L45" s="31">
        <v>677.95</v>
      </c>
      <c r="M45" s="38">
        <f t="shared" si="1"/>
        <v>0.59001401283280475</v>
      </c>
      <c r="N45" s="17">
        <f t="shared" si="2"/>
        <v>674</v>
      </c>
      <c r="O45" s="21">
        <v>826.21</v>
      </c>
      <c r="P45" s="40">
        <f t="shared" si="3"/>
        <v>0.81577322956633302</v>
      </c>
    </row>
    <row r="46" spans="1:16" ht="13.5" customHeight="1" x14ac:dyDescent="0.25">
      <c r="A46" s="4" t="s">
        <v>48</v>
      </c>
      <c r="B46" s="7"/>
      <c r="C46" s="5"/>
      <c r="D46" s="5"/>
      <c r="E46" s="7"/>
      <c r="F46" s="5"/>
      <c r="G46" s="10">
        <v>480</v>
      </c>
      <c r="H46" s="5">
        <v>5</v>
      </c>
      <c r="I46" s="5"/>
      <c r="J46" s="5">
        <v>175</v>
      </c>
      <c r="K46" s="28">
        <f t="shared" si="0"/>
        <v>480</v>
      </c>
      <c r="L46" s="31">
        <v>677.95</v>
      </c>
      <c r="M46" s="38">
        <f t="shared" si="1"/>
        <v>0.70801681539936567</v>
      </c>
      <c r="N46" s="17">
        <f t="shared" si="2"/>
        <v>655</v>
      </c>
      <c r="O46" s="21">
        <v>826.21</v>
      </c>
      <c r="P46" s="40">
        <f t="shared" si="3"/>
        <v>0.79277665484562032</v>
      </c>
    </row>
    <row r="47" spans="1:16" ht="13.5" customHeight="1" x14ac:dyDescent="0.25">
      <c r="A47" s="4" t="s">
        <v>49</v>
      </c>
      <c r="B47" s="7"/>
      <c r="C47" s="5"/>
      <c r="D47" s="5"/>
      <c r="E47" s="7"/>
      <c r="F47" s="5"/>
      <c r="G47" s="10">
        <v>400</v>
      </c>
      <c r="H47" s="5">
        <v>5</v>
      </c>
      <c r="I47" s="5"/>
      <c r="J47" s="5"/>
      <c r="K47" s="28">
        <f t="shared" si="0"/>
        <v>400</v>
      </c>
      <c r="L47" s="31">
        <v>677.95</v>
      </c>
      <c r="M47" s="38">
        <f t="shared" si="1"/>
        <v>0.59001401283280475</v>
      </c>
      <c r="N47" s="17">
        <f t="shared" si="2"/>
        <v>400</v>
      </c>
      <c r="O47" s="21">
        <v>826.21</v>
      </c>
      <c r="P47" s="40">
        <f t="shared" si="3"/>
        <v>0.48413841517289791</v>
      </c>
    </row>
    <row r="48" spans="1:16" ht="13.5" customHeight="1" x14ac:dyDescent="0.25">
      <c r="A48" s="4" t="s">
        <v>32</v>
      </c>
      <c r="B48" s="7">
        <v>0.75</v>
      </c>
      <c r="C48" s="5">
        <v>14</v>
      </c>
      <c r="D48" s="5">
        <v>3</v>
      </c>
      <c r="E48" s="7"/>
      <c r="F48" s="5"/>
      <c r="G48" s="10">
        <v>400</v>
      </c>
      <c r="H48" s="5">
        <v>5.6</v>
      </c>
      <c r="I48" s="5">
        <v>54</v>
      </c>
      <c r="J48" s="5"/>
      <c r="K48" s="28">
        <f t="shared" si="0"/>
        <v>400.75</v>
      </c>
      <c r="L48" s="31">
        <v>677.95</v>
      </c>
      <c r="M48" s="38">
        <f t="shared" si="1"/>
        <v>0.5911202891068662</v>
      </c>
      <c r="N48" s="17">
        <f t="shared" si="2"/>
        <v>468.75</v>
      </c>
      <c r="O48" s="21">
        <v>826.21</v>
      </c>
      <c r="P48" s="40">
        <f t="shared" si="3"/>
        <v>0.56734970528073969</v>
      </c>
    </row>
    <row r="49" spans="1:16" ht="13.5" customHeight="1" x14ac:dyDescent="0.25">
      <c r="A49" s="4" t="s">
        <v>21</v>
      </c>
      <c r="B49" s="7">
        <v>3</v>
      </c>
      <c r="C49" s="5">
        <v>143</v>
      </c>
      <c r="D49" s="5">
        <v>3</v>
      </c>
      <c r="E49" s="7">
        <v>15</v>
      </c>
      <c r="F49" s="5">
        <v>3</v>
      </c>
      <c r="G49" s="9">
        <v>2380</v>
      </c>
      <c r="H49" s="5">
        <v>6</v>
      </c>
      <c r="I49" s="5">
        <v>465</v>
      </c>
      <c r="J49" s="5"/>
      <c r="K49" s="28">
        <f t="shared" si="0"/>
        <v>2398</v>
      </c>
      <c r="L49" s="31">
        <v>677.95</v>
      </c>
      <c r="M49" s="38">
        <f t="shared" si="1"/>
        <v>3.5371340069326642</v>
      </c>
      <c r="N49" s="17">
        <f t="shared" si="2"/>
        <v>3006</v>
      </c>
      <c r="O49" s="21">
        <v>826.21</v>
      </c>
      <c r="P49" s="40">
        <f t="shared" si="3"/>
        <v>3.6383001900243279</v>
      </c>
    </row>
    <row r="50" spans="1:16" ht="13.5" customHeight="1" x14ac:dyDescent="0.25">
      <c r="A50" s="4" t="s">
        <v>33</v>
      </c>
      <c r="B50" s="7">
        <v>300</v>
      </c>
      <c r="C50" s="5">
        <v>97</v>
      </c>
      <c r="D50" s="5">
        <v>3</v>
      </c>
      <c r="E50" s="7"/>
      <c r="F50" s="5"/>
      <c r="G50" s="9">
        <v>3262</v>
      </c>
      <c r="H50" s="5" t="s">
        <v>50</v>
      </c>
      <c r="I50" s="5">
        <v>349</v>
      </c>
      <c r="J50" s="5"/>
      <c r="K50" s="28">
        <f t="shared" si="0"/>
        <v>3562</v>
      </c>
      <c r="L50" s="31">
        <v>677.95</v>
      </c>
      <c r="M50" s="38">
        <f t="shared" si="1"/>
        <v>5.254074784276126</v>
      </c>
      <c r="N50" s="17">
        <f t="shared" si="2"/>
        <v>4008</v>
      </c>
      <c r="O50" s="21">
        <v>826.21</v>
      </c>
      <c r="P50" s="40">
        <f t="shared" si="3"/>
        <v>4.8510669200324372</v>
      </c>
    </row>
    <row r="51" spans="1:16" ht="13.5" customHeight="1" x14ac:dyDescent="0.25">
      <c r="A51" s="4" t="s">
        <v>34</v>
      </c>
      <c r="B51" s="7">
        <v>135</v>
      </c>
      <c r="C51" s="5">
        <v>73</v>
      </c>
      <c r="D51" s="5">
        <v>3</v>
      </c>
      <c r="E51" s="7"/>
      <c r="F51" s="5"/>
      <c r="G51" s="9">
        <v>358</v>
      </c>
      <c r="H51" s="5">
        <v>6</v>
      </c>
      <c r="I51" s="5"/>
      <c r="J51" s="5"/>
      <c r="K51" s="28">
        <f t="shared" si="0"/>
        <v>493</v>
      </c>
      <c r="L51" s="31">
        <v>677.95</v>
      </c>
      <c r="M51" s="38">
        <f t="shared" si="1"/>
        <v>0.7271922708164319</v>
      </c>
      <c r="N51" s="17">
        <f t="shared" si="2"/>
        <v>566</v>
      </c>
      <c r="O51" s="21">
        <v>826.21</v>
      </c>
      <c r="P51" s="40">
        <f t="shared" si="3"/>
        <v>0.68505585746965059</v>
      </c>
    </row>
    <row r="52" spans="1:16" ht="13.5" customHeight="1" x14ac:dyDescent="0.25">
      <c r="A52" s="4" t="s">
        <v>51</v>
      </c>
      <c r="B52" s="7"/>
      <c r="C52" s="5"/>
      <c r="D52" s="5"/>
      <c r="E52" s="7"/>
      <c r="F52" s="5"/>
      <c r="G52" s="9">
        <v>462</v>
      </c>
      <c r="H52" s="5">
        <v>4.5999999999999996</v>
      </c>
      <c r="I52" s="5">
        <v>74</v>
      </c>
      <c r="J52" s="5">
        <v>1</v>
      </c>
      <c r="K52" s="28">
        <f t="shared" si="0"/>
        <v>462</v>
      </c>
      <c r="L52" s="31">
        <v>677.95</v>
      </c>
      <c r="M52" s="38">
        <f t="shared" si="1"/>
        <v>0.68146618482188948</v>
      </c>
      <c r="N52" s="17">
        <f t="shared" si="2"/>
        <v>537</v>
      </c>
      <c r="O52" s="21">
        <v>826.21</v>
      </c>
      <c r="P52" s="40">
        <f t="shared" si="3"/>
        <v>0.64995582236961547</v>
      </c>
    </row>
    <row r="53" spans="1:16" ht="13.5" customHeight="1" x14ac:dyDescent="0.25">
      <c r="A53" s="4" t="s">
        <v>52</v>
      </c>
      <c r="B53" s="7"/>
      <c r="C53" s="5"/>
      <c r="D53" s="5"/>
      <c r="E53" s="7"/>
      <c r="F53" s="5"/>
      <c r="G53" s="9">
        <v>240</v>
      </c>
      <c r="H53" s="5">
        <v>6</v>
      </c>
      <c r="I53" s="5"/>
      <c r="J53" s="5">
        <v>133</v>
      </c>
      <c r="K53" s="28">
        <f t="shared" si="0"/>
        <v>240</v>
      </c>
      <c r="L53" s="31">
        <v>677.95</v>
      </c>
      <c r="M53" s="38">
        <f t="shared" si="1"/>
        <v>0.35400840769968284</v>
      </c>
      <c r="N53" s="17">
        <f t="shared" si="2"/>
        <v>373</v>
      </c>
      <c r="O53" s="21">
        <v>826.21</v>
      </c>
      <c r="P53" s="40">
        <f t="shared" si="3"/>
        <v>0.45145907214872733</v>
      </c>
    </row>
    <row r="54" spans="1:16" ht="13.5" customHeight="1" x14ac:dyDescent="0.25">
      <c r="A54" s="4" t="s">
        <v>53</v>
      </c>
      <c r="B54" s="7"/>
      <c r="C54" s="5"/>
      <c r="D54" s="5"/>
      <c r="E54" s="7"/>
      <c r="F54" s="5"/>
      <c r="G54" s="9">
        <v>76</v>
      </c>
      <c r="H54" s="5">
        <v>6</v>
      </c>
      <c r="I54" s="5"/>
      <c r="J54" s="5"/>
      <c r="K54" s="28">
        <f t="shared" si="0"/>
        <v>76</v>
      </c>
      <c r="L54" s="31">
        <v>677.95</v>
      </c>
      <c r="M54" s="38">
        <f t="shared" si="1"/>
        <v>0.1121026624382329</v>
      </c>
      <c r="N54" s="17">
        <f t="shared" si="2"/>
        <v>76</v>
      </c>
      <c r="O54" s="21">
        <v>826.21</v>
      </c>
      <c r="P54" s="40">
        <f t="shared" si="3"/>
        <v>9.1986298882850606E-2</v>
      </c>
    </row>
    <row r="55" spans="1:16" ht="13.5" customHeight="1" x14ac:dyDescent="0.25">
      <c r="A55" s="4" t="s">
        <v>54</v>
      </c>
      <c r="B55" s="7"/>
      <c r="C55" s="5"/>
      <c r="D55" s="5"/>
      <c r="E55" s="7"/>
      <c r="F55" s="5"/>
      <c r="G55" s="9">
        <v>400</v>
      </c>
      <c r="H55" s="5">
        <v>4</v>
      </c>
      <c r="I55" s="5"/>
      <c r="J55" s="5">
        <v>110</v>
      </c>
      <c r="K55" s="28">
        <f t="shared" si="0"/>
        <v>400</v>
      </c>
      <c r="L55" s="31">
        <v>677.95</v>
      </c>
      <c r="M55" s="38">
        <f t="shared" si="1"/>
        <v>0.59001401283280475</v>
      </c>
      <c r="N55" s="17">
        <f t="shared" si="2"/>
        <v>510</v>
      </c>
      <c r="O55" s="21">
        <v>826.21</v>
      </c>
      <c r="P55" s="40">
        <f t="shared" si="3"/>
        <v>0.61727647934544483</v>
      </c>
    </row>
    <row r="56" spans="1:16" ht="13.5" customHeight="1" x14ac:dyDescent="0.25">
      <c r="A56" s="4" t="s">
        <v>55</v>
      </c>
      <c r="B56" s="7"/>
      <c r="C56" s="5"/>
      <c r="D56" s="5"/>
      <c r="E56" s="7"/>
      <c r="F56" s="5"/>
      <c r="G56" s="9">
        <v>800</v>
      </c>
      <c r="H56" s="5">
        <v>6</v>
      </c>
      <c r="I56" s="5"/>
      <c r="J56" s="5">
        <v>220</v>
      </c>
      <c r="K56" s="28">
        <f t="shared" si="0"/>
        <v>800</v>
      </c>
      <c r="L56" s="31">
        <v>677.95</v>
      </c>
      <c r="M56" s="38">
        <f t="shared" si="1"/>
        <v>1.1800280256656095</v>
      </c>
      <c r="N56" s="17">
        <f t="shared" si="2"/>
        <v>1020</v>
      </c>
      <c r="O56" s="21">
        <v>826.21</v>
      </c>
      <c r="P56" s="40">
        <f t="shared" si="3"/>
        <v>1.2345529586908897</v>
      </c>
    </row>
    <row r="57" spans="1:16" ht="13.5" customHeight="1" x14ac:dyDescent="0.25">
      <c r="A57" s="4" t="s">
        <v>56</v>
      </c>
      <c r="B57" s="7"/>
      <c r="C57" s="5"/>
      <c r="D57" s="5"/>
      <c r="E57" s="7"/>
      <c r="F57" s="5"/>
      <c r="G57" s="9">
        <v>720</v>
      </c>
      <c r="H57" s="5">
        <v>4</v>
      </c>
      <c r="I57" s="5"/>
      <c r="J57" s="5">
        <v>205</v>
      </c>
      <c r="K57" s="28">
        <f t="shared" si="0"/>
        <v>720</v>
      </c>
      <c r="L57" s="31">
        <v>677.95</v>
      </c>
      <c r="M57" s="38">
        <f t="shared" si="1"/>
        <v>1.0620252230990486</v>
      </c>
      <c r="N57" s="17">
        <f t="shared" si="2"/>
        <v>925</v>
      </c>
      <c r="O57" s="21">
        <v>826.21</v>
      </c>
      <c r="P57" s="40">
        <f t="shared" si="3"/>
        <v>1.1195700850873265</v>
      </c>
    </row>
    <row r="58" spans="1:16" ht="13.5" customHeight="1" x14ac:dyDescent="0.25">
      <c r="A58" s="4" t="s">
        <v>57</v>
      </c>
      <c r="B58" s="7"/>
      <c r="C58" s="5"/>
      <c r="D58" s="5"/>
      <c r="E58" s="7"/>
      <c r="F58" s="5"/>
      <c r="G58" s="9">
        <v>80</v>
      </c>
      <c r="H58" s="5">
        <v>4</v>
      </c>
      <c r="I58" s="5"/>
      <c r="J58" s="5">
        <v>22</v>
      </c>
      <c r="K58" s="28">
        <f t="shared" si="0"/>
        <v>80</v>
      </c>
      <c r="L58" s="31">
        <v>677.95</v>
      </c>
      <c r="M58" s="38">
        <f t="shared" si="1"/>
        <v>0.11800280256656095</v>
      </c>
      <c r="N58" s="17">
        <f t="shared" si="2"/>
        <v>102</v>
      </c>
      <c r="O58" s="21">
        <v>826.21</v>
      </c>
      <c r="P58" s="40">
        <f t="shared" si="3"/>
        <v>0.12345529586908897</v>
      </c>
    </row>
    <row r="59" spans="1:16" ht="13.5" customHeight="1" x14ac:dyDescent="0.25">
      <c r="A59" s="4" t="s">
        <v>58</v>
      </c>
      <c r="B59" s="7"/>
      <c r="C59" s="5"/>
      <c r="D59" s="5"/>
      <c r="E59" s="7"/>
      <c r="F59" s="5"/>
      <c r="G59" s="9">
        <v>448</v>
      </c>
      <c r="H59" s="5">
        <v>4</v>
      </c>
      <c r="I59" s="5"/>
      <c r="J59" s="5">
        <v>133</v>
      </c>
      <c r="K59" s="28">
        <f t="shared" si="0"/>
        <v>448</v>
      </c>
      <c r="L59" s="31">
        <v>677.95</v>
      </c>
      <c r="M59" s="38">
        <f t="shared" si="1"/>
        <v>0.66081569437274135</v>
      </c>
      <c r="N59" s="17">
        <f t="shared" si="2"/>
        <v>581</v>
      </c>
      <c r="O59" s="21">
        <v>826.21</v>
      </c>
      <c r="P59" s="40">
        <f t="shared" si="3"/>
        <v>0.70321104803863421</v>
      </c>
    </row>
    <row r="60" spans="1:16" ht="13.5" customHeight="1" x14ac:dyDescent="0.25">
      <c r="A60" s="4" t="s">
        <v>59</v>
      </c>
      <c r="B60" s="7"/>
      <c r="C60" s="5"/>
      <c r="D60" s="5"/>
      <c r="E60" s="7"/>
      <c r="F60" s="5"/>
      <c r="G60" s="9">
        <v>400</v>
      </c>
      <c r="H60" s="5">
        <v>4</v>
      </c>
      <c r="I60" s="5"/>
      <c r="J60" s="32">
        <v>484</v>
      </c>
      <c r="K60" s="28">
        <f t="shared" si="0"/>
        <v>400</v>
      </c>
      <c r="L60" s="31">
        <v>677.95</v>
      </c>
      <c r="M60" s="38">
        <f t="shared" si="1"/>
        <v>0.59001401283280475</v>
      </c>
      <c r="N60" s="17">
        <f t="shared" si="2"/>
        <v>884</v>
      </c>
      <c r="O60" s="21">
        <v>826.21</v>
      </c>
      <c r="P60" s="40">
        <f t="shared" si="3"/>
        <v>1.0699458975321043</v>
      </c>
    </row>
    <row r="61" spans="1:16" ht="13.5" customHeight="1" x14ac:dyDescent="0.25">
      <c r="A61" s="4" t="s">
        <v>60</v>
      </c>
      <c r="B61" s="7"/>
      <c r="C61" s="5"/>
      <c r="D61" s="5"/>
      <c r="E61" s="7"/>
      <c r="F61" s="5"/>
      <c r="G61" s="9">
        <v>2160</v>
      </c>
      <c r="H61" s="5">
        <v>5.6</v>
      </c>
      <c r="I61" s="5">
        <v>325</v>
      </c>
      <c r="J61" s="5">
        <v>172</v>
      </c>
      <c r="K61" s="28">
        <f t="shared" si="0"/>
        <v>2160</v>
      </c>
      <c r="L61" s="31">
        <v>677.95</v>
      </c>
      <c r="M61" s="38">
        <f t="shared" si="1"/>
        <v>3.1860756692971455</v>
      </c>
      <c r="N61" s="17">
        <f t="shared" si="2"/>
        <v>2657</v>
      </c>
      <c r="O61" s="21">
        <v>826.21</v>
      </c>
      <c r="P61" s="40">
        <f t="shared" si="3"/>
        <v>3.2158894227859744</v>
      </c>
    </row>
    <row r="62" spans="1:16" ht="13.5" customHeight="1" x14ac:dyDescent="0.25">
      <c r="A62" s="4" t="s">
        <v>22</v>
      </c>
      <c r="B62" s="7">
        <v>3</v>
      </c>
      <c r="C62" s="5">
        <v>93</v>
      </c>
      <c r="D62" s="5">
        <v>3</v>
      </c>
      <c r="E62" s="7"/>
      <c r="F62" s="5"/>
      <c r="G62" s="9">
        <v>600</v>
      </c>
      <c r="H62" s="5">
        <v>4</v>
      </c>
      <c r="I62" s="5"/>
      <c r="J62" s="5">
        <v>92</v>
      </c>
      <c r="K62" s="28">
        <f t="shared" si="0"/>
        <v>603</v>
      </c>
      <c r="L62" s="31">
        <v>677.95</v>
      </c>
      <c r="M62" s="38">
        <f t="shared" si="1"/>
        <v>0.88944612434545312</v>
      </c>
      <c r="N62" s="17">
        <f t="shared" si="2"/>
        <v>788</v>
      </c>
      <c r="O62" s="21">
        <v>826.21</v>
      </c>
      <c r="P62" s="40">
        <f t="shared" si="3"/>
        <v>0.95375267789060891</v>
      </c>
    </row>
    <row r="63" spans="1:16" ht="13.5" customHeight="1" x14ac:dyDescent="0.25">
      <c r="A63" s="4" t="s">
        <v>61</v>
      </c>
      <c r="B63" s="7"/>
      <c r="C63" s="5"/>
      <c r="D63" s="5"/>
      <c r="E63" s="7"/>
      <c r="F63" s="5"/>
      <c r="G63" s="9">
        <v>800</v>
      </c>
      <c r="H63" s="5">
        <v>5</v>
      </c>
      <c r="I63" s="5"/>
      <c r="J63" s="5">
        <v>206</v>
      </c>
      <c r="K63" s="28">
        <f t="shared" si="0"/>
        <v>800</v>
      </c>
      <c r="L63" s="31">
        <v>677.95</v>
      </c>
      <c r="M63" s="38">
        <f t="shared" si="1"/>
        <v>1.1800280256656095</v>
      </c>
      <c r="N63" s="17">
        <f t="shared" si="2"/>
        <v>1006</v>
      </c>
      <c r="O63" s="21">
        <v>826.21</v>
      </c>
      <c r="P63" s="40">
        <f t="shared" si="3"/>
        <v>1.2176081141598383</v>
      </c>
    </row>
    <row r="64" spans="1:16" ht="13.5" customHeight="1" x14ac:dyDescent="0.25">
      <c r="A64" s="4" t="s">
        <v>62</v>
      </c>
      <c r="B64" s="7"/>
      <c r="C64" s="5"/>
      <c r="D64" s="5"/>
      <c r="E64" s="7"/>
      <c r="F64" s="5"/>
      <c r="G64" s="9">
        <v>477</v>
      </c>
      <c r="H64" s="5">
        <v>5.6</v>
      </c>
      <c r="I64" s="5">
        <v>17</v>
      </c>
      <c r="J64" s="5">
        <v>14</v>
      </c>
      <c r="K64" s="28">
        <f t="shared" si="0"/>
        <v>477</v>
      </c>
      <c r="L64" s="31">
        <v>677.95</v>
      </c>
      <c r="M64" s="38">
        <f t="shared" si="1"/>
        <v>0.70359171030311962</v>
      </c>
      <c r="N64" s="17">
        <f t="shared" si="2"/>
        <v>508</v>
      </c>
      <c r="O64" s="21">
        <v>826.21</v>
      </c>
      <c r="P64" s="40">
        <f t="shared" si="3"/>
        <v>0.61485578726958035</v>
      </c>
    </row>
    <row r="65" spans="1:16" ht="13.5" customHeight="1" x14ac:dyDescent="0.25">
      <c r="A65" s="4" t="s">
        <v>63</v>
      </c>
      <c r="B65" s="7"/>
      <c r="C65" s="5"/>
      <c r="D65" s="5"/>
      <c r="E65" s="7"/>
      <c r="F65" s="5"/>
      <c r="G65" s="9">
        <v>352</v>
      </c>
      <c r="H65" s="5">
        <v>5</v>
      </c>
      <c r="I65" s="5"/>
      <c r="J65" s="5">
        <v>94</v>
      </c>
      <c r="K65" s="28">
        <f t="shared" si="0"/>
        <v>352</v>
      </c>
      <c r="L65" s="31">
        <v>677.95</v>
      </c>
      <c r="M65" s="38">
        <f t="shared" si="1"/>
        <v>0.51921233129286815</v>
      </c>
      <c r="N65" s="17">
        <f t="shared" si="2"/>
        <v>446</v>
      </c>
      <c r="O65" s="21">
        <v>826.21</v>
      </c>
      <c r="P65" s="40">
        <f t="shared" si="3"/>
        <v>0.53981433291778114</v>
      </c>
    </row>
    <row r="66" spans="1:16" ht="13.5" customHeight="1" x14ac:dyDescent="0.25">
      <c r="A66" s="4" t="s">
        <v>64</v>
      </c>
      <c r="B66" s="7">
        <v>180</v>
      </c>
      <c r="C66" s="5">
        <v>40</v>
      </c>
      <c r="D66" s="5">
        <v>3</v>
      </c>
      <c r="E66" s="7"/>
      <c r="F66" s="5"/>
      <c r="G66" s="9"/>
      <c r="H66" s="5"/>
      <c r="I66" s="5"/>
      <c r="J66" s="5"/>
      <c r="K66" s="28">
        <f t="shared" si="0"/>
        <v>180</v>
      </c>
      <c r="L66" s="31">
        <v>677.95</v>
      </c>
      <c r="M66" s="38">
        <f t="shared" si="1"/>
        <v>0.26550630577476214</v>
      </c>
      <c r="N66" s="17">
        <f t="shared" si="2"/>
        <v>220</v>
      </c>
      <c r="O66" s="21">
        <v>826.21</v>
      </c>
      <c r="P66" s="40">
        <f t="shared" si="3"/>
        <v>0.26627612834509384</v>
      </c>
    </row>
    <row r="67" spans="1:16" ht="13.5" customHeight="1" x14ac:dyDescent="0.25">
      <c r="A67" s="4" t="s">
        <v>65</v>
      </c>
      <c r="B67" s="7"/>
      <c r="C67" s="5"/>
      <c r="D67" s="5"/>
      <c r="E67" s="7"/>
      <c r="F67" s="5"/>
      <c r="G67" s="9">
        <v>160</v>
      </c>
      <c r="H67" s="5">
        <v>6</v>
      </c>
      <c r="I67" s="5"/>
      <c r="J67" s="5">
        <v>43</v>
      </c>
      <c r="K67" s="28">
        <f t="shared" si="0"/>
        <v>160</v>
      </c>
      <c r="L67" s="31">
        <v>677.95</v>
      </c>
      <c r="M67" s="38">
        <f t="shared" si="1"/>
        <v>0.23600560513312191</v>
      </c>
      <c r="N67" s="17">
        <f t="shared" si="2"/>
        <v>203</v>
      </c>
      <c r="O67" s="21">
        <v>826.21</v>
      </c>
      <c r="P67" s="40">
        <f t="shared" si="3"/>
        <v>0.24570024570024568</v>
      </c>
    </row>
    <row r="68" spans="1:16" ht="13.5" customHeight="1" x14ac:dyDescent="0.25">
      <c r="A68" s="4" t="s">
        <v>66</v>
      </c>
      <c r="B68" s="7"/>
      <c r="C68" s="5"/>
      <c r="D68" s="5"/>
      <c r="E68" s="7"/>
      <c r="F68" s="5"/>
      <c r="G68" s="9">
        <v>80</v>
      </c>
      <c r="H68" s="5">
        <v>5</v>
      </c>
      <c r="I68" s="5"/>
      <c r="J68" s="5">
        <v>28</v>
      </c>
      <c r="K68" s="28">
        <f t="shared" ref="K68:K70" si="4">B68+E68+G68</f>
        <v>80</v>
      </c>
      <c r="L68" s="31">
        <v>677.95</v>
      </c>
      <c r="M68" s="38">
        <f t="shared" ref="M68:M70" si="5">K68/L68</f>
        <v>0.11800280256656095</v>
      </c>
      <c r="N68" s="17">
        <f t="shared" si="2"/>
        <v>108</v>
      </c>
      <c r="O68" s="21">
        <v>826.21</v>
      </c>
      <c r="P68" s="40">
        <f t="shared" si="3"/>
        <v>0.13071737209668244</v>
      </c>
    </row>
    <row r="69" spans="1:16" ht="13.5" customHeight="1" x14ac:dyDescent="0.25">
      <c r="A69" s="4" t="s">
        <v>23</v>
      </c>
      <c r="B69" s="7">
        <v>2</v>
      </c>
      <c r="C69" s="5"/>
      <c r="D69" s="5">
        <v>3</v>
      </c>
      <c r="E69" s="7"/>
      <c r="F69" s="5"/>
      <c r="G69" s="9">
        <v>600</v>
      </c>
      <c r="H69" s="5">
        <v>4</v>
      </c>
      <c r="I69" s="5"/>
      <c r="J69" s="5">
        <v>92</v>
      </c>
      <c r="K69" s="28">
        <f t="shared" si="4"/>
        <v>602</v>
      </c>
      <c r="L69" s="31">
        <v>677.95</v>
      </c>
      <c r="M69" s="38">
        <f t="shared" si="5"/>
        <v>0.8879710893133711</v>
      </c>
      <c r="N69" s="17">
        <f t="shared" ref="N69:N70" si="6">J69+I69+G69+E69+C69+B69</f>
        <v>694</v>
      </c>
      <c r="O69" s="21">
        <v>826.21</v>
      </c>
      <c r="P69" s="40">
        <f t="shared" ref="P69:P70" si="7">N69/O69</f>
        <v>0.83998015032497786</v>
      </c>
    </row>
    <row r="70" spans="1:16" ht="13.5" customHeight="1" x14ac:dyDescent="0.25">
      <c r="A70" s="4" t="s">
        <v>68</v>
      </c>
      <c r="B70" s="7">
        <v>1</v>
      </c>
      <c r="C70" s="5"/>
      <c r="D70" s="5">
        <v>3</v>
      </c>
      <c r="E70" s="7"/>
      <c r="F70" s="5"/>
      <c r="G70" s="9">
        <v>542</v>
      </c>
      <c r="H70" s="5">
        <v>5</v>
      </c>
      <c r="I70" s="5"/>
      <c r="J70" s="5">
        <v>2</v>
      </c>
      <c r="K70" s="28">
        <f t="shared" si="4"/>
        <v>543</v>
      </c>
      <c r="L70" s="31">
        <v>677.95</v>
      </c>
      <c r="M70" s="38">
        <f t="shared" si="5"/>
        <v>0.80094402242053242</v>
      </c>
      <c r="N70" s="17">
        <f t="shared" si="6"/>
        <v>545</v>
      </c>
      <c r="O70" s="21">
        <v>826.21</v>
      </c>
      <c r="P70" s="40">
        <f t="shared" si="7"/>
        <v>0.6596385906730734</v>
      </c>
    </row>
    <row r="71" spans="1:16" s="12" customFormat="1" ht="13.5" customHeight="1" x14ac:dyDescent="0.25">
      <c r="A71" s="13"/>
      <c r="B71" s="14">
        <f>SUM(B2:B70)</f>
        <v>28191.25</v>
      </c>
      <c r="C71" s="14">
        <f>SUM(C2:C70)</f>
        <v>7615</v>
      </c>
      <c r="D71" s="15"/>
      <c r="E71" s="14">
        <f>SUM(E2:E70)</f>
        <v>2025</v>
      </c>
      <c r="F71" s="15"/>
      <c r="G71" s="14">
        <f>SUM(G2:G70)</f>
        <v>37579</v>
      </c>
      <c r="H71" s="15"/>
      <c r="I71" s="14">
        <f>SUM(I2:I70)</f>
        <v>2825</v>
      </c>
      <c r="J71" s="14">
        <f>SUM(J2:J70)</f>
        <v>4386</v>
      </c>
      <c r="K71" s="29">
        <f>SUM(K2:K70)</f>
        <v>67795.25</v>
      </c>
      <c r="L71" s="25"/>
      <c r="M71" s="33">
        <f>SUM(M2:M70)</f>
        <v>100.00036875875801</v>
      </c>
      <c r="N71" s="18">
        <f>SUM(N2:N70)</f>
        <v>82621.25</v>
      </c>
      <c r="O71" s="22"/>
      <c r="P71" s="35">
        <f>SUM(P2:P70)</f>
        <v>100.00030258650948</v>
      </c>
    </row>
    <row r="72" spans="1:16" ht="13.5" customHeight="1" x14ac:dyDescent="0.25">
      <c r="B72"/>
      <c r="C72"/>
      <c r="D72"/>
      <c r="E72"/>
      <c r="F72"/>
    </row>
    <row r="73" spans="1:16" ht="13.5" customHeight="1" x14ac:dyDescent="0.25">
      <c r="B73"/>
      <c r="C73"/>
      <c r="D73"/>
      <c r="E73"/>
      <c r="F73"/>
    </row>
    <row r="74" spans="1:16" ht="13.5" customHeight="1" x14ac:dyDescent="0.25">
      <c r="B74"/>
      <c r="C74"/>
      <c r="D74"/>
      <c r="E74"/>
      <c r="F74"/>
    </row>
    <row r="75" spans="1:16" ht="13.5" customHeight="1" x14ac:dyDescent="0.25">
      <c r="A75" s="2"/>
      <c r="B75" s="2"/>
      <c r="C75" s="2"/>
      <c r="D75" s="2"/>
      <c r="E75"/>
      <c r="F75"/>
    </row>
    <row r="76" spans="1:16" ht="13.5" customHeight="1" x14ac:dyDescent="0.25">
      <c r="A76" s="11"/>
      <c r="B76" s="11"/>
      <c r="C76" s="11"/>
      <c r="D76" s="11"/>
      <c r="E76" s="12"/>
      <c r="F76" s="12"/>
    </row>
  </sheetData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2018-12-13T07:38:37Z</cp:lastPrinted>
  <dcterms:created xsi:type="dcterms:W3CDTF">2018-08-22T08:23:42Z</dcterms:created>
  <dcterms:modified xsi:type="dcterms:W3CDTF">2018-12-13T07:51:01Z</dcterms:modified>
</cp:coreProperties>
</file>